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90" windowWidth="15195" windowHeight="11640" activeTab="0"/>
  </bookViews>
  <sheets>
    <sheet name="S ADM I st" sheetId="1" r:id="rId1"/>
  </sheets>
  <definedNames>
    <definedName name="OLE_LINK1" localSheetId="0">'S ADM I st'!$A$65</definedName>
  </definedNames>
  <calcPr fullCalcOnLoad="1"/>
</workbook>
</file>

<file path=xl/sharedStrings.xml><?xml version="1.0" encoding="utf-8"?>
<sst xmlns="http://schemas.openxmlformats.org/spreadsheetml/2006/main" count="114" uniqueCount="91">
  <si>
    <t>Nazwy działów przedmiotowych</t>
  </si>
  <si>
    <t>Razem</t>
  </si>
  <si>
    <t>Semestr I</t>
  </si>
  <si>
    <t>Semestr II</t>
  </si>
  <si>
    <t>Semestr III</t>
  </si>
  <si>
    <t>Semestr IV</t>
  </si>
  <si>
    <t>Semestr V</t>
  </si>
  <si>
    <t>Semestr VI</t>
  </si>
  <si>
    <t>i przedmiotów studiów</t>
  </si>
  <si>
    <t>godzin</t>
  </si>
  <si>
    <t>w</t>
  </si>
  <si>
    <t>c</t>
  </si>
  <si>
    <t>Technologia informacyjna</t>
  </si>
  <si>
    <t>Rodzaj kształcenia: studia I stopnia niestacjonarne</t>
  </si>
  <si>
    <t>ECTS</t>
  </si>
  <si>
    <t xml:space="preserve">Przedmioty  </t>
  </si>
  <si>
    <t>L. godz.</t>
  </si>
  <si>
    <t>Rodzaj zajęć</t>
  </si>
  <si>
    <t>Wykłady</t>
  </si>
  <si>
    <t>Ćwiczenia</t>
  </si>
  <si>
    <t>Suma godzin</t>
  </si>
  <si>
    <t>SUMA</t>
  </si>
  <si>
    <t>POWSZECHNA WYŻSZA SZKOŁA HUMANISTYCZNA "POMERANIA"</t>
  </si>
  <si>
    <t>Kierunek: PEDAGOGIKA</t>
  </si>
  <si>
    <t>Filozofia</t>
  </si>
  <si>
    <t>Filozofia społeczna</t>
  </si>
  <si>
    <t>Psychologia ogólna</t>
  </si>
  <si>
    <t>Socjologia wychowania</t>
  </si>
  <si>
    <t>A. TREŚCI PODSTAWOWE</t>
  </si>
  <si>
    <t>RAZEM</t>
  </si>
  <si>
    <t xml:space="preserve">B. TREŚCI KIERUNKOWE
</t>
  </si>
  <si>
    <t>Historia myśli pedagogicznej</t>
  </si>
  <si>
    <t>Pedagogika społeczna</t>
  </si>
  <si>
    <t>Patologie społeczne</t>
  </si>
  <si>
    <t xml:space="preserve">C. TREŚCI OGÓLNE
</t>
  </si>
  <si>
    <t>Ochrona własności intelektualnej</t>
  </si>
  <si>
    <t>Lektorat języka obcego</t>
  </si>
  <si>
    <t>TREŚCI SPECJALNOŚCIOWE</t>
  </si>
  <si>
    <t>BHP z ergonomią</t>
  </si>
  <si>
    <t>Specjalność:</t>
  </si>
  <si>
    <t>Seminarium dyplomowe</t>
  </si>
  <si>
    <t>Socjologia ogólna</t>
  </si>
  <si>
    <t>TREŚCI PODSTAWOWE</t>
  </si>
  <si>
    <t>TREŚCI KIERUNKOWE</t>
  </si>
  <si>
    <t>TREŚCI OGÓLNE</t>
  </si>
  <si>
    <t>Praktyki</t>
  </si>
  <si>
    <t xml:space="preserve">Praktyki </t>
  </si>
  <si>
    <t>Wybrane problemy z etyki i estetyki</t>
  </si>
  <si>
    <t>Socjologia kultury</t>
  </si>
  <si>
    <t>Pojęcia i systemy pedagogiczne</t>
  </si>
  <si>
    <t>Teoretyczne podstawy kształcenia</t>
  </si>
  <si>
    <t>Podstawy socjoterapii</t>
  </si>
  <si>
    <t>Patologie i dysfunkcje środowiska rodzinnego</t>
  </si>
  <si>
    <t>Współczesne metody terapii rodziny</t>
  </si>
  <si>
    <t xml:space="preserve">E. TREŚCI SPECJALNOŚCIOWE
</t>
  </si>
  <si>
    <t xml:space="preserve">Punkty ECTS </t>
  </si>
  <si>
    <t xml:space="preserve"> SOCJOTERAPIA</t>
  </si>
  <si>
    <t>(nauczycielska)</t>
  </si>
  <si>
    <t>ul. Przemysłowa 4</t>
  </si>
  <si>
    <t xml:space="preserve"> 89-600 Chojnice</t>
  </si>
  <si>
    <t>Psychologia rozwojowa i osobowości</t>
  </si>
  <si>
    <t>Wprowadzenie do pedagogiki</t>
  </si>
  <si>
    <t>Teoretyczne podstawy wychowania</t>
  </si>
  <si>
    <t>Biomedyczne podstawy rozwoju i wychowania</t>
  </si>
  <si>
    <t xml:space="preserve">D. TTREŚCI SPECJALIZACYJNE (NAUCZYCIELSKIE)
</t>
  </si>
  <si>
    <t>Wykład monograficzny - do wyboru</t>
  </si>
  <si>
    <t xml:space="preserve">Historia i kultura regionu </t>
  </si>
  <si>
    <t>Porseminarium</t>
  </si>
  <si>
    <t>Emisja głosu</t>
  </si>
  <si>
    <t>Kultura języka</t>
  </si>
  <si>
    <t>Prawo oświatowe</t>
  </si>
  <si>
    <t>Polityka społeczna</t>
  </si>
  <si>
    <t>warsztaty- zabawa  w socjoterapii</t>
  </si>
  <si>
    <t>Warsztaty - psychorysunek i psychodrama</t>
  </si>
  <si>
    <t>TREŚCI SPECJALIZACYJNE</t>
  </si>
  <si>
    <t>(Z PRAKTYKAMI)</t>
  </si>
  <si>
    <t>LICZBA ĆWICZEŃ (30% całości)</t>
  </si>
  <si>
    <t>mamy  ćwiczeń</t>
  </si>
  <si>
    <t>%</t>
  </si>
  <si>
    <t>Terapia uzależnień</t>
  </si>
  <si>
    <t>Metodyka socjoterapii</t>
  </si>
  <si>
    <t>Strategie rozwiązywania konfliktów</t>
  </si>
  <si>
    <t>Trening umiejętności interpersonalnych i transakcyjnych</t>
  </si>
  <si>
    <t>Praca z ofiarą i sprawcą przemocy</t>
  </si>
  <si>
    <t>Załącznik do Uchwały  Senatu nr 15/SEN/2009 z dn. 24.04.2009</t>
  </si>
  <si>
    <t>FORMA ZALICZENIA</t>
  </si>
  <si>
    <t>E</t>
  </si>
  <si>
    <t>ZO</t>
  </si>
  <si>
    <t>1,2,3,4</t>
  </si>
  <si>
    <t>4,5,6</t>
  </si>
  <si>
    <t>3,4,5,6,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</si>
</sst>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</numFmts>
  <fonts count="5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u val="single"/>
      <sz val="12"/>
      <color indexed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52" applyFont="1" applyFill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/>
    </xf>
    <xf numFmtId="0" fontId="10" fillId="34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3" xfId="0" applyFont="1" applyFill="1" applyBorder="1" applyAlignment="1">
      <alignment horizontal="center"/>
    </xf>
    <xf numFmtId="0" fontId="13" fillId="35" borderId="15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1" fillId="34" borderId="13" xfId="52" applyFont="1" applyFill="1" applyBorder="1" applyAlignment="1">
      <alignment horizontal="center"/>
      <protection/>
    </xf>
    <xf numFmtId="0" fontId="13" fillId="35" borderId="15" xfId="0" applyFont="1" applyFill="1" applyBorder="1" applyAlignment="1">
      <alignment horizontal="left" wrapText="1"/>
    </xf>
    <xf numFmtId="0" fontId="10" fillId="0" borderId="15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1" fillId="34" borderId="22" xfId="52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center"/>
      <protection/>
    </xf>
    <xf numFmtId="0" fontId="11" fillId="0" borderId="22" xfId="52" applyFont="1" applyFill="1" applyBorder="1" applyAlignment="1">
      <alignment horizontal="center"/>
      <protection/>
    </xf>
    <xf numFmtId="0" fontId="10" fillId="0" borderId="22" xfId="0" applyFont="1" applyBorder="1" applyAlignment="1">
      <alignment horizontal="center"/>
    </xf>
    <xf numFmtId="0" fontId="7" fillId="33" borderId="15" xfId="0" applyFont="1" applyFill="1" applyBorder="1" applyAlignment="1">
      <alignment vertical="center" wrapText="1"/>
    </xf>
    <xf numFmtId="0" fontId="11" fillId="0" borderId="23" xfId="52" applyFont="1" applyFill="1" applyBorder="1" applyAlignment="1">
      <alignment horizontal="center"/>
      <protection/>
    </xf>
    <xf numFmtId="0" fontId="11" fillId="0" borderId="24" xfId="52" applyFont="1" applyFill="1" applyBorder="1" applyAlignment="1">
      <alignment horizontal="center"/>
      <protection/>
    </xf>
    <xf numFmtId="0" fontId="7" fillId="33" borderId="2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1" fillId="34" borderId="23" xfId="52" applyFont="1" applyFill="1" applyBorder="1" applyAlignment="1">
      <alignment horizontal="center"/>
      <protection/>
    </xf>
    <xf numFmtId="0" fontId="7" fillId="33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11" fillId="34" borderId="29" xfId="52" applyFont="1" applyFill="1" applyBorder="1" applyAlignment="1">
      <alignment horizontal="center"/>
      <protection/>
    </xf>
    <xf numFmtId="0" fontId="11" fillId="0" borderId="29" xfId="52" applyFont="1" applyFill="1" applyBorder="1" applyAlignment="1">
      <alignment horizontal="center"/>
      <protection/>
    </xf>
    <xf numFmtId="0" fontId="9" fillId="0" borderId="3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4" borderId="15" xfId="52" applyFont="1" applyFill="1" applyBorder="1" applyAlignment="1">
      <alignment horizontal="center"/>
      <protection/>
    </xf>
    <xf numFmtId="0" fontId="11" fillId="0" borderId="15" xfId="52" applyFont="1" applyFill="1" applyBorder="1" applyAlignment="1">
      <alignment horizontal="center"/>
      <protection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11" fillId="34" borderId="24" xfId="52" applyFont="1" applyFill="1" applyBorder="1" applyAlignment="1">
      <alignment horizontal="center"/>
      <protection/>
    </xf>
    <xf numFmtId="0" fontId="12" fillId="0" borderId="1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 wrapText="1"/>
    </xf>
    <xf numFmtId="0" fontId="10" fillId="35" borderId="2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37" borderId="10" xfId="52" applyFont="1" applyFill="1" applyBorder="1">
      <alignment/>
      <protection/>
    </xf>
    <xf numFmtId="0" fontId="10" fillId="37" borderId="10" xfId="52" applyFont="1" applyFill="1" applyBorder="1" applyAlignment="1">
      <alignment horizontal="center"/>
      <protection/>
    </xf>
    <xf numFmtId="0" fontId="11" fillId="37" borderId="10" xfId="52" applyFont="1" applyFill="1" applyBorder="1" applyAlignment="1">
      <alignment horizontal="center"/>
      <protection/>
    </xf>
    <xf numFmtId="0" fontId="11" fillId="37" borderId="10" xfId="52" applyFont="1" applyFill="1" applyBorder="1" applyAlignment="1">
      <alignment horizontal="center"/>
      <protection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9" fillId="0" borderId="0" xfId="0" applyFont="1" applyAlignment="1">
      <alignment/>
    </xf>
    <xf numFmtId="0" fontId="0" fillId="38" borderId="0" xfId="0" applyFill="1" applyAlignment="1">
      <alignment horizontal="center"/>
    </xf>
    <xf numFmtId="0" fontId="6" fillId="0" borderId="15" xfId="0" applyFont="1" applyBorder="1" applyAlignment="1">
      <alignment/>
    </xf>
    <xf numFmtId="0" fontId="11" fillId="34" borderId="34" xfId="52" applyFont="1" applyFill="1" applyBorder="1" applyAlignment="1">
      <alignment horizontal="center"/>
      <protection/>
    </xf>
    <xf numFmtId="0" fontId="11" fillId="34" borderId="19" xfId="52" applyFont="1" applyFill="1" applyBorder="1" applyAlignment="1">
      <alignment horizontal="center"/>
      <protection/>
    </xf>
    <xf numFmtId="0" fontId="11" fillId="34" borderId="35" xfId="52" applyFont="1" applyFill="1" applyBorder="1" applyAlignment="1">
      <alignment horizontal="center"/>
      <protection/>
    </xf>
    <xf numFmtId="0" fontId="11" fillId="34" borderId="36" xfId="52" applyFont="1" applyFill="1" applyBorder="1" applyAlignment="1">
      <alignment horizontal="center"/>
      <protection/>
    </xf>
    <xf numFmtId="0" fontId="11" fillId="0" borderId="27" xfId="52" applyFont="1" applyFill="1" applyBorder="1" applyAlignment="1">
      <alignment horizontal="center"/>
      <protection/>
    </xf>
    <xf numFmtId="0" fontId="11" fillId="0" borderId="27" xfId="52" applyFont="1" applyFill="1" applyBorder="1" applyAlignment="1">
      <alignment horizontal="center"/>
      <protection/>
    </xf>
    <xf numFmtId="1" fontId="0" fillId="0" borderId="0" xfId="0" applyNumberForma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10" fontId="51" fillId="0" borderId="17" xfId="0" applyNumberFormat="1" applyFont="1" applyBorder="1" applyAlignment="1">
      <alignment horizontal="center"/>
    </xf>
    <xf numFmtId="1" fontId="15" fillId="0" borderId="16" xfId="55" applyNumberFormat="1" applyFont="1" applyBorder="1" applyAlignment="1">
      <alignment horizontal="center"/>
    </xf>
    <xf numFmtId="1" fontId="0" fillId="0" borderId="37" xfId="0" applyNumberFormat="1" applyBorder="1" applyAlignment="1">
      <alignment/>
    </xf>
    <xf numFmtId="0" fontId="0" fillId="0" borderId="38" xfId="0" applyFont="1" applyBorder="1" applyAlignment="1">
      <alignment/>
    </xf>
    <xf numFmtId="0" fontId="10" fillId="0" borderId="0" xfId="0" applyFont="1" applyAlignment="1">
      <alignment/>
    </xf>
    <xf numFmtId="0" fontId="12" fillId="0" borderId="3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0" fontId="7" fillId="40" borderId="22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0" fontId="7" fillId="41" borderId="22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7" fillId="42" borderId="22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14" fillId="38" borderId="0" xfId="0" applyFont="1" applyFill="1" applyAlignment="1">
      <alignment/>
    </xf>
    <xf numFmtId="0" fontId="0" fillId="0" borderId="0" xfId="0" applyAlignment="1">
      <alignment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13</xdr:col>
      <xdr:colOff>0</xdr:colOff>
      <xdr:row>8</xdr:row>
      <xdr:rowOff>0</xdr:rowOff>
    </xdr:to>
    <xdr:sp>
      <xdr:nvSpPr>
        <xdr:cNvPr id="1" name="WordArt 2"/>
        <xdr:cNvSpPr>
          <a:spLocks/>
        </xdr:cNvSpPr>
      </xdr:nvSpPr>
      <xdr:spPr>
        <a:xfrm>
          <a:off x="4343400" y="657225"/>
          <a:ext cx="964882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Plan studiów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tabSelected="1" zoomScale="75" zoomScaleNormal="75" zoomScalePageLayoutView="0" workbookViewId="0" topLeftCell="I44">
      <selection activeCell="S61" sqref="S61"/>
    </sheetView>
  </sheetViews>
  <sheetFormatPr defaultColWidth="9.140625" defaultRowHeight="12.75"/>
  <cols>
    <col min="1" max="1" width="65.140625" style="0" customWidth="1"/>
    <col min="2" max="3" width="12.421875" style="0" customWidth="1"/>
    <col min="4" max="4" width="13.57421875" style="0" customWidth="1"/>
    <col min="5" max="5" width="11.00390625" style="0" customWidth="1"/>
    <col min="6" max="6" width="10.421875" style="0" customWidth="1"/>
    <col min="7" max="7" width="11.7109375" style="0" customWidth="1"/>
    <col min="8" max="8" width="11.140625" style="0" customWidth="1"/>
    <col min="9" max="9" width="13.421875" style="0" customWidth="1"/>
    <col min="10" max="10" width="12.7109375" style="0" customWidth="1"/>
    <col min="11" max="12" width="11.7109375" style="0" customWidth="1"/>
    <col min="13" max="13" width="12.421875" style="0" customWidth="1"/>
    <col min="14" max="15" width="12.28125" style="0" customWidth="1"/>
    <col min="16" max="16" width="13.28125" style="0" customWidth="1"/>
    <col min="17" max="18" width="12.421875" style="0" customWidth="1"/>
    <col min="19" max="19" width="12.28125" style="0" customWidth="1"/>
    <col min="20" max="20" width="11.28125" style="0" customWidth="1"/>
    <col min="21" max="21" width="11.7109375" style="0" customWidth="1"/>
  </cols>
  <sheetData>
    <row r="1" ht="12.75">
      <c r="A1" t="s">
        <v>84</v>
      </c>
    </row>
    <row r="3" spans="1:20" ht="12.75">
      <c r="A3" s="2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.75">
      <c r="A4" s="4" t="s">
        <v>58</v>
      </c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>
      <c r="A5" s="2" t="s">
        <v>59</v>
      </c>
      <c r="B5" s="12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.75">
      <c r="A6" s="2"/>
      <c r="B6" s="12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4"/>
      <c r="Q6" s="11"/>
      <c r="R6" s="11"/>
      <c r="S6" s="11"/>
      <c r="T6" s="11"/>
    </row>
    <row r="7" spans="2:20" ht="12.75"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  <c r="Q7" s="11"/>
      <c r="R7" s="11"/>
      <c r="S7" s="11"/>
      <c r="T7" s="11"/>
    </row>
    <row r="8" spans="2:20" ht="12.75"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"/>
      <c r="Q8" s="11"/>
      <c r="R8" s="11"/>
      <c r="S8" s="11"/>
      <c r="T8" s="11"/>
    </row>
    <row r="9" spans="2:20" ht="12.75" hidden="1"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 hidden="1">
      <c r="A10" s="5"/>
      <c r="B10" s="12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2:20" ht="8.25" customHeight="1">
      <c r="B11" s="12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2.75">
      <c r="A12" s="4"/>
      <c r="B12" s="14" t="s">
        <v>23</v>
      </c>
      <c r="C12" s="14"/>
      <c r="D12" s="14"/>
      <c r="E12" s="14"/>
      <c r="F12" s="14"/>
      <c r="G12" s="14" t="s">
        <v>39</v>
      </c>
      <c r="H12" s="1" t="s">
        <v>56</v>
      </c>
      <c r="I12" s="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5.75">
      <c r="A13" s="4"/>
      <c r="B13" s="13" t="s">
        <v>13</v>
      </c>
      <c r="C13" s="13"/>
      <c r="D13" s="14"/>
      <c r="E13" s="14"/>
      <c r="F13" s="14"/>
      <c r="G13" s="11"/>
      <c r="H13" s="11" t="s">
        <v>57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6.75" customHeight="1">
      <c r="A14" s="13"/>
      <c r="B14" s="14"/>
      <c r="C14" s="14"/>
      <c r="D14" s="14"/>
      <c r="E14" s="14"/>
      <c r="F14" s="14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6.75" customHeight="1">
      <c r="A15" s="13"/>
      <c r="B15" s="14"/>
      <c r="C15" s="14"/>
      <c r="D15" s="14"/>
      <c r="E15" s="14"/>
      <c r="F15" s="1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6.75" customHeight="1" thickBot="1">
      <c r="A16" s="13"/>
      <c r="B16" s="14"/>
      <c r="C16" s="14"/>
      <c r="D16" s="14"/>
      <c r="E16" s="14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3" ht="16.5" thickBot="1">
      <c r="A17" s="34" t="s">
        <v>0</v>
      </c>
      <c r="B17" s="35" t="s">
        <v>1</v>
      </c>
      <c r="C17" s="55" t="s">
        <v>1</v>
      </c>
      <c r="D17" s="139" t="s">
        <v>2</v>
      </c>
      <c r="E17" s="140"/>
      <c r="F17" s="61" t="s">
        <v>14</v>
      </c>
      <c r="G17" s="139" t="s">
        <v>3</v>
      </c>
      <c r="H17" s="140"/>
      <c r="I17" s="55" t="s">
        <v>14</v>
      </c>
      <c r="J17" s="139" t="s">
        <v>4</v>
      </c>
      <c r="K17" s="140"/>
      <c r="L17" s="55" t="s">
        <v>14</v>
      </c>
      <c r="M17" s="139" t="s">
        <v>5</v>
      </c>
      <c r="N17" s="140"/>
      <c r="O17" s="55" t="s">
        <v>14</v>
      </c>
      <c r="P17" s="139" t="s">
        <v>6</v>
      </c>
      <c r="Q17" s="140"/>
      <c r="R17" s="55" t="s">
        <v>14</v>
      </c>
      <c r="S17" s="141" t="s">
        <v>7</v>
      </c>
      <c r="T17" s="142"/>
      <c r="U17" s="55" t="s">
        <v>14</v>
      </c>
      <c r="V17" s="133" t="s">
        <v>85</v>
      </c>
      <c r="W17" s="134"/>
    </row>
    <row r="18" spans="1:23" ht="16.5" thickBot="1">
      <c r="A18" s="36" t="s">
        <v>8</v>
      </c>
      <c r="B18" s="35" t="s">
        <v>9</v>
      </c>
      <c r="C18" s="55" t="s">
        <v>14</v>
      </c>
      <c r="D18" s="37" t="s">
        <v>10</v>
      </c>
      <c r="E18" s="38" t="s">
        <v>11</v>
      </c>
      <c r="F18" s="61"/>
      <c r="G18" s="37" t="s">
        <v>10</v>
      </c>
      <c r="H18" s="38" t="s">
        <v>11</v>
      </c>
      <c r="I18" s="74"/>
      <c r="J18" s="37" t="s">
        <v>10</v>
      </c>
      <c r="K18" s="38" t="s">
        <v>11</v>
      </c>
      <c r="L18" s="75"/>
      <c r="M18" s="37" t="s">
        <v>10</v>
      </c>
      <c r="N18" s="38" t="s">
        <v>11</v>
      </c>
      <c r="O18" s="76"/>
      <c r="P18" s="37" t="s">
        <v>10</v>
      </c>
      <c r="Q18" s="38" t="s">
        <v>11</v>
      </c>
      <c r="R18" s="76"/>
      <c r="S18" s="68" t="s">
        <v>10</v>
      </c>
      <c r="T18" s="69" t="s">
        <v>11</v>
      </c>
      <c r="U18" s="74"/>
      <c r="V18" s="68" t="s">
        <v>86</v>
      </c>
      <c r="W18" s="113" t="s">
        <v>87</v>
      </c>
    </row>
    <row r="19" spans="1:23" s="15" customFormat="1" ht="13.5" thickBot="1">
      <c r="A19" s="18" t="s">
        <v>28</v>
      </c>
      <c r="B19" s="53"/>
      <c r="C19" s="53"/>
      <c r="D19" s="19"/>
      <c r="E19" s="39"/>
      <c r="F19" s="56"/>
      <c r="G19" s="19"/>
      <c r="H19" s="39"/>
      <c r="I19" s="62"/>
      <c r="J19" s="19"/>
      <c r="K19" s="39"/>
      <c r="L19" s="70"/>
      <c r="M19" s="19"/>
      <c r="N19" s="39"/>
      <c r="O19" s="56"/>
      <c r="P19" s="19"/>
      <c r="Q19" s="49"/>
      <c r="R19" s="62"/>
      <c r="S19" s="19"/>
      <c r="T19" s="49"/>
      <c r="U19" s="62"/>
      <c r="V19" s="114"/>
      <c r="W19" s="114"/>
    </row>
    <row r="20" spans="1:23" s="3" customFormat="1" ht="15">
      <c r="A20" s="24" t="s">
        <v>24</v>
      </c>
      <c r="B20" s="54">
        <f>SUM(D20+E20+G20+H20+J20+K20+M20+N20+P20+Q20+S20+T20)</f>
        <v>30</v>
      </c>
      <c r="C20" s="54">
        <f>SUM(F20+I20+L20+O20+R20+U20)</f>
        <v>4</v>
      </c>
      <c r="D20" s="27"/>
      <c r="E20" s="40"/>
      <c r="F20" s="57"/>
      <c r="G20" s="27">
        <v>30</v>
      </c>
      <c r="H20" s="40"/>
      <c r="I20" s="63">
        <v>4</v>
      </c>
      <c r="J20" s="27"/>
      <c r="K20" s="40"/>
      <c r="L20" s="71"/>
      <c r="M20" s="27"/>
      <c r="N20" s="40"/>
      <c r="O20" s="57"/>
      <c r="P20" s="27"/>
      <c r="Q20" s="50"/>
      <c r="R20" s="63"/>
      <c r="S20" s="27"/>
      <c r="T20" s="50"/>
      <c r="U20" s="63"/>
      <c r="V20" s="115">
        <v>2</v>
      </c>
      <c r="W20" s="116"/>
    </row>
    <row r="21" spans="1:23" s="3" customFormat="1" ht="15">
      <c r="A21" s="25" t="s">
        <v>25</v>
      </c>
      <c r="B21" s="54">
        <f aca="true" t="shared" si="0" ref="B21:B29">SUM(D21+E21+G21+H21+J21+K21+M21+N21+P21+Q21+S21+T21)</f>
        <v>30</v>
      </c>
      <c r="C21" s="54">
        <f aca="true" t="shared" si="1" ref="C21:C29">SUM(F21+I21+L21+O21+R21+U21)</f>
        <v>4</v>
      </c>
      <c r="D21" s="27"/>
      <c r="E21" s="40"/>
      <c r="F21" s="57"/>
      <c r="G21" s="27"/>
      <c r="H21" s="40"/>
      <c r="I21" s="63"/>
      <c r="J21" s="27">
        <v>30</v>
      </c>
      <c r="K21" s="40"/>
      <c r="L21" s="71">
        <v>4</v>
      </c>
      <c r="M21" s="27"/>
      <c r="N21" s="40"/>
      <c r="O21" s="57"/>
      <c r="P21" s="27"/>
      <c r="Q21" s="50"/>
      <c r="R21" s="63"/>
      <c r="S21" s="27"/>
      <c r="T21" s="50"/>
      <c r="U21" s="63"/>
      <c r="V21" s="117">
        <v>3</v>
      </c>
      <c r="W21" s="118"/>
    </row>
    <row r="22" spans="1:23" s="3" customFormat="1" ht="15">
      <c r="A22" s="25" t="s">
        <v>47</v>
      </c>
      <c r="B22" s="54">
        <f t="shared" si="0"/>
        <v>15</v>
      </c>
      <c r="C22" s="54">
        <f t="shared" si="1"/>
        <v>2</v>
      </c>
      <c r="D22" s="27"/>
      <c r="E22" s="40"/>
      <c r="F22" s="57"/>
      <c r="G22" s="27"/>
      <c r="H22" s="40"/>
      <c r="I22" s="63"/>
      <c r="J22" s="27"/>
      <c r="K22" s="40"/>
      <c r="L22" s="71"/>
      <c r="M22" s="27"/>
      <c r="N22" s="40"/>
      <c r="O22" s="57"/>
      <c r="P22" s="27">
        <v>15</v>
      </c>
      <c r="Q22" s="50"/>
      <c r="R22" s="63">
        <v>2</v>
      </c>
      <c r="S22" s="27"/>
      <c r="T22" s="50"/>
      <c r="U22" s="63"/>
      <c r="V22" s="117">
        <v>5</v>
      </c>
      <c r="W22" s="118"/>
    </row>
    <row r="23" spans="1:23" s="3" customFormat="1" ht="15">
      <c r="A23" s="25" t="s">
        <v>26</v>
      </c>
      <c r="B23" s="54">
        <f t="shared" si="0"/>
        <v>45</v>
      </c>
      <c r="C23" s="54">
        <f t="shared" si="1"/>
        <v>6</v>
      </c>
      <c r="D23" s="27">
        <v>30</v>
      </c>
      <c r="E23" s="40"/>
      <c r="F23" s="57">
        <v>4</v>
      </c>
      <c r="G23" s="27">
        <v>15</v>
      </c>
      <c r="H23" s="40"/>
      <c r="I23" s="63">
        <v>2</v>
      </c>
      <c r="J23" s="27"/>
      <c r="K23" s="40"/>
      <c r="L23" s="71"/>
      <c r="M23" s="27"/>
      <c r="N23" s="40"/>
      <c r="O23" s="57"/>
      <c r="P23" s="27"/>
      <c r="Q23" s="50"/>
      <c r="R23" s="63"/>
      <c r="S23" s="27"/>
      <c r="T23" s="50"/>
      <c r="U23" s="63"/>
      <c r="V23" s="117">
        <v>2</v>
      </c>
      <c r="W23" s="118">
        <v>1</v>
      </c>
    </row>
    <row r="24" spans="1:23" s="3" customFormat="1" ht="15">
      <c r="A24" s="25" t="s">
        <v>60</v>
      </c>
      <c r="B24" s="54">
        <f t="shared" si="0"/>
        <v>45</v>
      </c>
      <c r="C24" s="54">
        <f t="shared" si="1"/>
        <v>5</v>
      </c>
      <c r="D24" s="27"/>
      <c r="E24" s="40"/>
      <c r="F24" s="57"/>
      <c r="G24" s="27">
        <v>45</v>
      </c>
      <c r="H24" s="40"/>
      <c r="I24" s="63">
        <v>5</v>
      </c>
      <c r="J24" s="27"/>
      <c r="K24" s="40"/>
      <c r="L24" s="71"/>
      <c r="M24" s="27"/>
      <c r="N24" s="40"/>
      <c r="O24" s="57"/>
      <c r="P24" s="27"/>
      <c r="Q24" s="50"/>
      <c r="R24" s="63"/>
      <c r="S24" s="27"/>
      <c r="T24" s="50"/>
      <c r="U24" s="63"/>
      <c r="V24" s="117">
        <v>2</v>
      </c>
      <c r="W24" s="118"/>
    </row>
    <row r="25" spans="1:23" s="3" customFormat="1" ht="15">
      <c r="A25" s="25" t="s">
        <v>41</v>
      </c>
      <c r="B25" s="54">
        <f t="shared" si="0"/>
        <v>30</v>
      </c>
      <c r="C25" s="54">
        <f t="shared" si="1"/>
        <v>5</v>
      </c>
      <c r="D25" s="27">
        <v>30</v>
      </c>
      <c r="E25" s="40"/>
      <c r="F25" s="57">
        <v>5</v>
      </c>
      <c r="G25" s="27"/>
      <c r="H25" s="40"/>
      <c r="I25" s="63"/>
      <c r="J25" s="27"/>
      <c r="K25" s="40"/>
      <c r="L25" s="71"/>
      <c r="M25" s="27"/>
      <c r="N25" s="40"/>
      <c r="O25" s="57"/>
      <c r="P25" s="27"/>
      <c r="Q25" s="50"/>
      <c r="R25" s="63"/>
      <c r="S25" s="27"/>
      <c r="T25" s="50"/>
      <c r="U25" s="63"/>
      <c r="V25" s="117">
        <v>1</v>
      </c>
      <c r="W25" s="118"/>
    </row>
    <row r="26" spans="1:23" s="3" customFormat="1" ht="15">
      <c r="A26" s="25" t="s">
        <v>27</v>
      </c>
      <c r="B26" s="54">
        <f t="shared" si="0"/>
        <v>30</v>
      </c>
      <c r="C26" s="54">
        <f t="shared" si="1"/>
        <v>4</v>
      </c>
      <c r="D26" s="27"/>
      <c r="E26" s="40"/>
      <c r="F26" s="57"/>
      <c r="G26" s="27"/>
      <c r="H26" s="40"/>
      <c r="I26" s="63"/>
      <c r="J26" s="27">
        <v>30</v>
      </c>
      <c r="K26" s="40"/>
      <c r="L26" s="71">
        <v>4</v>
      </c>
      <c r="M26" s="27"/>
      <c r="N26" s="40"/>
      <c r="O26" s="57"/>
      <c r="P26" s="27"/>
      <c r="Q26" s="50"/>
      <c r="R26" s="63"/>
      <c r="S26" s="27"/>
      <c r="T26" s="50"/>
      <c r="U26" s="63"/>
      <c r="V26" s="117">
        <v>3</v>
      </c>
      <c r="W26" s="118"/>
    </row>
    <row r="27" spans="1:23" s="3" customFormat="1" ht="15">
      <c r="A27" s="24" t="s">
        <v>61</v>
      </c>
      <c r="B27" s="54">
        <f t="shared" si="0"/>
        <v>30</v>
      </c>
      <c r="C27" s="54">
        <f t="shared" si="1"/>
        <v>4</v>
      </c>
      <c r="D27" s="27">
        <v>30</v>
      </c>
      <c r="E27" s="40"/>
      <c r="F27" s="57">
        <v>4</v>
      </c>
      <c r="G27" s="27"/>
      <c r="H27" s="40"/>
      <c r="I27" s="63"/>
      <c r="J27" s="27"/>
      <c r="K27" s="40"/>
      <c r="L27" s="71"/>
      <c r="M27" s="27"/>
      <c r="N27" s="40"/>
      <c r="O27" s="57"/>
      <c r="P27" s="27"/>
      <c r="Q27" s="50"/>
      <c r="R27" s="63"/>
      <c r="S27" s="27"/>
      <c r="T27" s="50"/>
      <c r="U27" s="63"/>
      <c r="V27" s="117">
        <v>1</v>
      </c>
      <c r="W27" s="118"/>
    </row>
    <row r="28" spans="1:23" s="3" customFormat="1" ht="15">
      <c r="A28" s="24" t="s">
        <v>48</v>
      </c>
      <c r="B28" s="54">
        <f t="shared" si="0"/>
        <v>30</v>
      </c>
      <c r="C28" s="54">
        <f t="shared" si="1"/>
        <v>4</v>
      </c>
      <c r="D28" s="27"/>
      <c r="E28" s="40"/>
      <c r="F28" s="57"/>
      <c r="G28" s="27"/>
      <c r="H28" s="40"/>
      <c r="I28" s="63"/>
      <c r="J28" s="27"/>
      <c r="K28" s="40"/>
      <c r="L28" s="71"/>
      <c r="M28" s="27">
        <v>30</v>
      </c>
      <c r="N28" s="40"/>
      <c r="O28" s="57">
        <v>4</v>
      </c>
      <c r="P28" s="27"/>
      <c r="Q28" s="50"/>
      <c r="R28" s="63"/>
      <c r="S28" s="27"/>
      <c r="T28" s="50"/>
      <c r="U28" s="63"/>
      <c r="V28" s="117">
        <v>4</v>
      </c>
      <c r="W28" s="118"/>
    </row>
    <row r="29" spans="1:23" s="3" customFormat="1" ht="15">
      <c r="A29" s="26" t="s">
        <v>49</v>
      </c>
      <c r="B29" s="54">
        <f t="shared" si="0"/>
        <v>45</v>
      </c>
      <c r="C29" s="54">
        <f t="shared" si="1"/>
        <v>7</v>
      </c>
      <c r="D29" s="27"/>
      <c r="E29" s="40"/>
      <c r="F29" s="57"/>
      <c r="G29" s="27"/>
      <c r="H29" s="40"/>
      <c r="I29" s="63"/>
      <c r="J29" s="27">
        <v>30</v>
      </c>
      <c r="K29" s="40"/>
      <c r="L29" s="71">
        <v>4</v>
      </c>
      <c r="M29" s="27">
        <v>15</v>
      </c>
      <c r="N29" s="40"/>
      <c r="O29" s="57">
        <v>3</v>
      </c>
      <c r="P29" s="27"/>
      <c r="Q29" s="50"/>
      <c r="R29" s="63"/>
      <c r="S29" s="27"/>
      <c r="T29" s="50"/>
      <c r="U29" s="63"/>
      <c r="V29" s="117">
        <v>4</v>
      </c>
      <c r="W29" s="118">
        <v>3</v>
      </c>
    </row>
    <row r="30" spans="1:23" s="3" customFormat="1" ht="15.75">
      <c r="A30" s="28" t="s">
        <v>29</v>
      </c>
      <c r="B30" s="78">
        <f>SUM(B20:B29)</f>
        <v>330</v>
      </c>
      <c r="C30" s="78">
        <f aca="true" t="shared" si="2" ref="C30:U30">SUM(C20:C29)</f>
        <v>45</v>
      </c>
      <c r="D30" s="78">
        <f t="shared" si="2"/>
        <v>90</v>
      </c>
      <c r="E30" s="78">
        <f t="shared" si="2"/>
        <v>0</v>
      </c>
      <c r="F30" s="78">
        <f t="shared" si="2"/>
        <v>13</v>
      </c>
      <c r="G30" s="78">
        <f t="shared" si="2"/>
        <v>90</v>
      </c>
      <c r="H30" s="78">
        <f t="shared" si="2"/>
        <v>0</v>
      </c>
      <c r="I30" s="78">
        <f t="shared" si="2"/>
        <v>11</v>
      </c>
      <c r="J30" s="78">
        <f t="shared" si="2"/>
        <v>90</v>
      </c>
      <c r="K30" s="78">
        <f t="shared" si="2"/>
        <v>0</v>
      </c>
      <c r="L30" s="78">
        <f t="shared" si="2"/>
        <v>12</v>
      </c>
      <c r="M30" s="78">
        <f t="shared" si="2"/>
        <v>45</v>
      </c>
      <c r="N30" s="78">
        <f t="shared" si="2"/>
        <v>0</v>
      </c>
      <c r="O30" s="78">
        <f t="shared" si="2"/>
        <v>7</v>
      </c>
      <c r="P30" s="78">
        <f t="shared" si="2"/>
        <v>15</v>
      </c>
      <c r="Q30" s="78">
        <f t="shared" si="2"/>
        <v>0</v>
      </c>
      <c r="R30" s="78">
        <f t="shared" si="2"/>
        <v>2</v>
      </c>
      <c r="S30" s="78">
        <f t="shared" si="2"/>
        <v>0</v>
      </c>
      <c r="T30" s="78">
        <f t="shared" si="2"/>
        <v>0</v>
      </c>
      <c r="U30" s="78">
        <f t="shared" si="2"/>
        <v>0</v>
      </c>
      <c r="V30" s="119"/>
      <c r="W30" s="120"/>
    </row>
    <row r="31" spans="1:23" s="15" customFormat="1" ht="15.75" customHeight="1">
      <c r="A31" s="46" t="s">
        <v>30</v>
      </c>
      <c r="B31" s="77"/>
      <c r="C31" s="77"/>
      <c r="D31" s="102"/>
      <c r="E31" s="103"/>
      <c r="F31" s="104"/>
      <c r="G31" s="102"/>
      <c r="H31" s="103"/>
      <c r="I31" s="105"/>
      <c r="J31" s="102"/>
      <c r="K31" s="103"/>
      <c r="L31" s="106"/>
      <c r="M31" s="102"/>
      <c r="N31" s="103"/>
      <c r="O31" s="104"/>
      <c r="P31" s="102"/>
      <c r="Q31" s="107"/>
      <c r="R31" s="105"/>
      <c r="S31" s="102"/>
      <c r="T31" s="107"/>
      <c r="U31" s="105"/>
      <c r="V31" s="121"/>
      <c r="W31" s="122"/>
    </row>
    <row r="32" spans="1:23" s="3" customFormat="1" ht="15">
      <c r="A32" s="25" t="s">
        <v>31</v>
      </c>
      <c r="B32" s="54">
        <f>SUM(D32:E32,G32:H32,J32:K32,M32:N32,P32:Q32,S32:T32)</f>
        <v>60</v>
      </c>
      <c r="C32" s="54">
        <f>SUM(F32+I32+L32+O32+R32+U32)</f>
        <v>9</v>
      </c>
      <c r="D32" s="27"/>
      <c r="E32" s="40"/>
      <c r="F32" s="57"/>
      <c r="G32" s="27"/>
      <c r="H32" s="40"/>
      <c r="I32" s="63"/>
      <c r="J32" s="27"/>
      <c r="K32" s="40"/>
      <c r="L32" s="71"/>
      <c r="M32" s="27"/>
      <c r="N32" s="40"/>
      <c r="O32" s="57"/>
      <c r="P32" s="27">
        <v>30</v>
      </c>
      <c r="Q32" s="50"/>
      <c r="R32" s="63">
        <v>4</v>
      </c>
      <c r="S32" s="27">
        <v>30</v>
      </c>
      <c r="T32" s="50"/>
      <c r="U32" s="63">
        <v>5</v>
      </c>
      <c r="V32" s="117">
        <v>6</v>
      </c>
      <c r="W32" s="118">
        <v>5</v>
      </c>
    </row>
    <row r="33" spans="1:23" s="3" customFormat="1" ht="15">
      <c r="A33" s="25" t="s">
        <v>62</v>
      </c>
      <c r="B33" s="54">
        <f>SUM(D33:E33,G33:H33,J33:K33,M33:N33,P33:Q33,S33:T33)</f>
        <v>60</v>
      </c>
      <c r="C33" s="54">
        <f>SUM(F33+I33+L33+O33+R33+U33)</f>
        <v>7</v>
      </c>
      <c r="D33" s="27"/>
      <c r="E33" s="40"/>
      <c r="F33" s="57"/>
      <c r="G33" s="27"/>
      <c r="H33" s="40"/>
      <c r="I33" s="63"/>
      <c r="J33" s="27">
        <v>30</v>
      </c>
      <c r="K33" s="40"/>
      <c r="L33" s="71">
        <v>3</v>
      </c>
      <c r="M33" s="27">
        <v>30</v>
      </c>
      <c r="N33" s="40"/>
      <c r="O33" s="57">
        <v>4</v>
      </c>
      <c r="P33" s="27"/>
      <c r="Q33" s="50"/>
      <c r="R33" s="63"/>
      <c r="S33" s="27"/>
      <c r="T33" s="50"/>
      <c r="U33" s="63"/>
      <c r="V33" s="117">
        <v>4</v>
      </c>
      <c r="W33" s="118">
        <v>3</v>
      </c>
    </row>
    <row r="34" spans="1:23" s="3" customFormat="1" ht="15">
      <c r="A34" s="25" t="s">
        <v>50</v>
      </c>
      <c r="B34" s="54">
        <f>SUM(D34:E34,G34:H34,J34:K34,M34:N34,P34:Q34,S34:T34)</f>
        <v>60</v>
      </c>
      <c r="C34" s="54">
        <f>SUM(F34+I34+L34+O34+R34+U34)</f>
        <v>8</v>
      </c>
      <c r="D34" s="27"/>
      <c r="E34" s="40"/>
      <c r="F34" s="57"/>
      <c r="G34" s="27"/>
      <c r="H34" s="40"/>
      <c r="I34" s="63"/>
      <c r="J34" s="27">
        <v>30</v>
      </c>
      <c r="K34" s="40"/>
      <c r="L34" s="71">
        <v>4</v>
      </c>
      <c r="M34" s="27">
        <v>30</v>
      </c>
      <c r="N34" s="40"/>
      <c r="O34" s="57">
        <v>4</v>
      </c>
      <c r="P34" s="27"/>
      <c r="Q34" s="50"/>
      <c r="R34" s="63"/>
      <c r="S34" s="27"/>
      <c r="T34" s="50"/>
      <c r="U34" s="63"/>
      <c r="V34" s="117">
        <v>4</v>
      </c>
      <c r="W34" s="118">
        <v>3</v>
      </c>
    </row>
    <row r="35" spans="1:23" s="3" customFormat="1" ht="15">
      <c r="A35" s="25" t="s">
        <v>32</v>
      </c>
      <c r="B35" s="54">
        <f>SUM(D35:E35,G35:H35,J35:K35,M35:N35,P35:Q35,S35:T35)</f>
        <v>30</v>
      </c>
      <c r="C35" s="54">
        <f>SUM(F35+I35+L35+O35+R35+U35)</f>
        <v>4</v>
      </c>
      <c r="D35" s="27">
        <v>30</v>
      </c>
      <c r="E35" s="40"/>
      <c r="F35" s="57">
        <v>4</v>
      </c>
      <c r="G35" s="27"/>
      <c r="H35" s="40"/>
      <c r="I35" s="63"/>
      <c r="J35" s="27"/>
      <c r="K35" s="40"/>
      <c r="L35" s="71"/>
      <c r="M35" s="27"/>
      <c r="N35" s="40"/>
      <c r="O35" s="57"/>
      <c r="P35" s="27"/>
      <c r="Q35" s="50"/>
      <c r="R35" s="63"/>
      <c r="S35" s="27"/>
      <c r="T35" s="50"/>
      <c r="U35" s="63"/>
      <c r="V35" s="117">
        <v>1</v>
      </c>
      <c r="W35" s="118"/>
    </row>
    <row r="36" spans="1:23" s="3" customFormat="1" ht="15.75">
      <c r="A36" s="28" t="s">
        <v>29</v>
      </c>
      <c r="B36" s="78">
        <f>SUM(B32:B35)</f>
        <v>210</v>
      </c>
      <c r="C36" s="78">
        <f aca="true" t="shared" si="3" ref="C36:U36">SUM(C32:C35)</f>
        <v>28</v>
      </c>
      <c r="D36" s="78">
        <f t="shared" si="3"/>
        <v>30</v>
      </c>
      <c r="E36" s="78">
        <f t="shared" si="3"/>
        <v>0</v>
      </c>
      <c r="F36" s="78">
        <f t="shared" si="3"/>
        <v>4</v>
      </c>
      <c r="G36" s="78">
        <f t="shared" si="3"/>
        <v>0</v>
      </c>
      <c r="H36" s="78">
        <f t="shared" si="3"/>
        <v>0</v>
      </c>
      <c r="I36" s="78">
        <f t="shared" si="3"/>
        <v>0</v>
      </c>
      <c r="J36" s="78">
        <f t="shared" si="3"/>
        <v>60</v>
      </c>
      <c r="K36" s="78">
        <f t="shared" si="3"/>
        <v>0</v>
      </c>
      <c r="L36" s="78">
        <f t="shared" si="3"/>
        <v>7</v>
      </c>
      <c r="M36" s="78">
        <f t="shared" si="3"/>
        <v>60</v>
      </c>
      <c r="N36" s="78">
        <f t="shared" si="3"/>
        <v>0</v>
      </c>
      <c r="O36" s="78">
        <f t="shared" si="3"/>
        <v>8</v>
      </c>
      <c r="P36" s="78">
        <f t="shared" si="3"/>
        <v>30</v>
      </c>
      <c r="Q36" s="78">
        <f t="shared" si="3"/>
        <v>0</v>
      </c>
      <c r="R36" s="78">
        <f t="shared" si="3"/>
        <v>4</v>
      </c>
      <c r="S36" s="78">
        <f t="shared" si="3"/>
        <v>30</v>
      </c>
      <c r="T36" s="78">
        <f t="shared" si="3"/>
        <v>0</v>
      </c>
      <c r="U36" s="78">
        <f t="shared" si="3"/>
        <v>5</v>
      </c>
      <c r="V36" s="119"/>
      <c r="W36" s="120"/>
    </row>
    <row r="37" spans="1:23" s="15" customFormat="1" ht="15" customHeight="1">
      <c r="A37" s="46" t="s">
        <v>34</v>
      </c>
      <c r="B37" s="77"/>
      <c r="C37" s="77">
        <f aca="true" t="shared" si="4" ref="C37:C42">SUM(F37+I37+L37+O37+R37+U37)</f>
        <v>0</v>
      </c>
      <c r="D37" s="102"/>
      <c r="E37" s="103"/>
      <c r="F37" s="104"/>
      <c r="G37" s="102"/>
      <c r="H37" s="103"/>
      <c r="I37" s="105"/>
      <c r="J37" s="102"/>
      <c r="K37" s="103"/>
      <c r="L37" s="106"/>
      <c r="M37" s="102"/>
      <c r="N37" s="103"/>
      <c r="O37" s="104"/>
      <c r="P37" s="102"/>
      <c r="Q37" s="107"/>
      <c r="R37" s="105"/>
      <c r="S37" s="102"/>
      <c r="T37" s="107"/>
      <c r="U37" s="105"/>
      <c r="V37" s="121"/>
      <c r="W37" s="122"/>
    </row>
    <row r="38" spans="1:23" s="3" customFormat="1" ht="15">
      <c r="A38" s="24" t="s">
        <v>63</v>
      </c>
      <c r="B38" s="54">
        <f>SUM(D38+E38+G38+H38+J38+K38+M38+N38+P38+Q38+S38+T38)</f>
        <v>60</v>
      </c>
      <c r="C38" s="54">
        <f t="shared" si="4"/>
        <v>11</v>
      </c>
      <c r="D38" s="27">
        <v>15</v>
      </c>
      <c r="E38" s="40"/>
      <c r="F38" s="57">
        <v>5</v>
      </c>
      <c r="G38" s="27">
        <v>15</v>
      </c>
      <c r="H38" s="40"/>
      <c r="I38" s="63">
        <v>3</v>
      </c>
      <c r="J38" s="27">
        <v>30</v>
      </c>
      <c r="K38" s="40"/>
      <c r="L38" s="71">
        <v>3</v>
      </c>
      <c r="M38" s="27"/>
      <c r="N38" s="40"/>
      <c r="O38" s="57"/>
      <c r="P38" s="27"/>
      <c r="Q38" s="50"/>
      <c r="R38" s="63"/>
      <c r="S38" s="27"/>
      <c r="T38" s="50"/>
      <c r="U38" s="63"/>
      <c r="V38" s="117">
        <v>3</v>
      </c>
      <c r="W38" s="118">
        <v>1.2</v>
      </c>
    </row>
    <row r="39" spans="1:23" s="3" customFormat="1" ht="15">
      <c r="A39" s="25" t="s">
        <v>35</v>
      </c>
      <c r="B39" s="54">
        <f>SUM(D39+E39+G39+H39+J39+K39+M39+N39+P39+Q39+S39+T39)</f>
        <v>3</v>
      </c>
      <c r="C39" s="54">
        <f t="shared" si="4"/>
        <v>1</v>
      </c>
      <c r="D39" s="27"/>
      <c r="E39" s="40"/>
      <c r="F39" s="57"/>
      <c r="G39" s="29">
        <v>3</v>
      </c>
      <c r="H39" s="45"/>
      <c r="I39" s="65">
        <v>1</v>
      </c>
      <c r="J39" s="27"/>
      <c r="K39" s="40"/>
      <c r="L39" s="71"/>
      <c r="M39" s="27"/>
      <c r="N39" s="40"/>
      <c r="O39" s="57"/>
      <c r="P39" s="27"/>
      <c r="Q39" s="50"/>
      <c r="R39" s="63"/>
      <c r="S39" s="27"/>
      <c r="T39" s="50"/>
      <c r="U39" s="63"/>
      <c r="V39" s="117"/>
      <c r="W39" s="118">
        <v>2</v>
      </c>
    </row>
    <row r="40" spans="1:23" s="3" customFormat="1" ht="15">
      <c r="A40" s="25" t="s">
        <v>38</v>
      </c>
      <c r="B40" s="54">
        <f>SUM(D40+E40+G40+H40+J40+K40+M40+N40+P40+Q40+S40+T40)</f>
        <v>3</v>
      </c>
      <c r="C40" s="54">
        <f t="shared" si="4"/>
        <v>1</v>
      </c>
      <c r="D40" s="27"/>
      <c r="E40" s="40"/>
      <c r="F40" s="57"/>
      <c r="G40" s="27"/>
      <c r="H40" s="40">
        <v>3</v>
      </c>
      <c r="I40" s="63">
        <v>1</v>
      </c>
      <c r="J40" s="27"/>
      <c r="K40" s="40"/>
      <c r="L40" s="71"/>
      <c r="M40" s="27"/>
      <c r="N40" s="40"/>
      <c r="O40" s="57"/>
      <c r="P40" s="27"/>
      <c r="Q40" s="50"/>
      <c r="R40" s="63"/>
      <c r="S40" s="27"/>
      <c r="T40" s="50"/>
      <c r="U40" s="63"/>
      <c r="V40" s="117"/>
      <c r="W40" s="118">
        <v>2</v>
      </c>
    </row>
    <row r="41" spans="1:23" s="3" customFormat="1" ht="15">
      <c r="A41" s="25" t="s">
        <v>12</v>
      </c>
      <c r="B41" s="54">
        <f>SUM(D41+E41+G41+H41+J41+K41+M41+N41+P41+Q41+S41+T41)</f>
        <v>30</v>
      </c>
      <c r="C41" s="54">
        <f t="shared" si="4"/>
        <v>2</v>
      </c>
      <c r="D41" s="27">
        <v>20</v>
      </c>
      <c r="E41" s="40"/>
      <c r="F41" s="57">
        <v>1</v>
      </c>
      <c r="G41" s="29"/>
      <c r="H41" s="40">
        <v>10</v>
      </c>
      <c r="I41" s="63">
        <v>1</v>
      </c>
      <c r="J41" s="27"/>
      <c r="K41" s="40"/>
      <c r="L41" s="71"/>
      <c r="M41" s="27"/>
      <c r="N41" s="40"/>
      <c r="O41" s="57"/>
      <c r="P41" s="27"/>
      <c r="Q41" s="50"/>
      <c r="R41" s="63"/>
      <c r="S41" s="27"/>
      <c r="T41" s="50"/>
      <c r="U41" s="63"/>
      <c r="V41" s="117">
        <v>1</v>
      </c>
      <c r="W41" s="118">
        <v>2</v>
      </c>
    </row>
    <row r="42" spans="1:23" s="3" customFormat="1" ht="15">
      <c r="A42" s="24" t="s">
        <v>36</v>
      </c>
      <c r="B42" s="54">
        <f>SUM(D42+E42+G42+H42+J42+K42+M42+N42+P42+Q42+S42+T42)</f>
        <v>120</v>
      </c>
      <c r="C42" s="54">
        <f t="shared" si="4"/>
        <v>5</v>
      </c>
      <c r="D42" s="27"/>
      <c r="E42" s="40">
        <v>15</v>
      </c>
      <c r="F42" s="57">
        <v>1</v>
      </c>
      <c r="G42" s="27"/>
      <c r="H42" s="40">
        <v>15</v>
      </c>
      <c r="I42" s="63">
        <v>1</v>
      </c>
      <c r="J42" s="27"/>
      <c r="K42" s="40">
        <v>30</v>
      </c>
      <c r="L42" s="71">
        <v>1</v>
      </c>
      <c r="M42" s="27"/>
      <c r="N42" s="40">
        <v>30</v>
      </c>
      <c r="O42" s="57">
        <v>1</v>
      </c>
      <c r="P42" s="27"/>
      <c r="Q42" s="50">
        <v>30</v>
      </c>
      <c r="R42" s="63">
        <v>1</v>
      </c>
      <c r="S42" s="27"/>
      <c r="T42" s="50"/>
      <c r="U42" s="63"/>
      <c r="V42" s="117">
        <v>5</v>
      </c>
      <c r="W42" s="118" t="s">
        <v>88</v>
      </c>
    </row>
    <row r="43" spans="1:23" s="3" customFormat="1" ht="15.75">
      <c r="A43" s="28" t="s">
        <v>29</v>
      </c>
      <c r="B43" s="78">
        <f>SUM(B38:B42)</f>
        <v>216</v>
      </c>
      <c r="C43" s="78">
        <f aca="true" t="shared" si="5" ref="C43:U43">SUM(C38:C42)</f>
        <v>20</v>
      </c>
      <c r="D43" s="78">
        <f t="shared" si="5"/>
        <v>35</v>
      </c>
      <c r="E43" s="78">
        <f t="shared" si="5"/>
        <v>15</v>
      </c>
      <c r="F43" s="78">
        <f t="shared" si="5"/>
        <v>7</v>
      </c>
      <c r="G43" s="78">
        <f t="shared" si="5"/>
        <v>18</v>
      </c>
      <c r="H43" s="78">
        <f t="shared" si="5"/>
        <v>28</v>
      </c>
      <c r="I43" s="78">
        <f t="shared" si="5"/>
        <v>7</v>
      </c>
      <c r="J43" s="78">
        <f t="shared" si="5"/>
        <v>30</v>
      </c>
      <c r="K43" s="78">
        <f t="shared" si="5"/>
        <v>30</v>
      </c>
      <c r="L43" s="78">
        <f t="shared" si="5"/>
        <v>4</v>
      </c>
      <c r="M43" s="78">
        <f t="shared" si="5"/>
        <v>0</v>
      </c>
      <c r="N43" s="78">
        <f t="shared" si="5"/>
        <v>30</v>
      </c>
      <c r="O43" s="78">
        <f t="shared" si="5"/>
        <v>1</v>
      </c>
      <c r="P43" s="78">
        <f t="shared" si="5"/>
        <v>0</v>
      </c>
      <c r="Q43" s="78">
        <f t="shared" si="5"/>
        <v>30</v>
      </c>
      <c r="R43" s="78">
        <f t="shared" si="5"/>
        <v>1</v>
      </c>
      <c r="S43" s="78">
        <f t="shared" si="5"/>
        <v>0</v>
      </c>
      <c r="T43" s="78">
        <f t="shared" si="5"/>
        <v>0</v>
      </c>
      <c r="U43" s="78">
        <f t="shared" si="5"/>
        <v>0</v>
      </c>
      <c r="V43" s="119"/>
      <c r="W43" s="120"/>
    </row>
    <row r="44" spans="1:23" s="3" customFormat="1" ht="15" customHeight="1">
      <c r="A44" s="46" t="s">
        <v>64</v>
      </c>
      <c r="B44" s="77"/>
      <c r="C44" s="77"/>
      <c r="D44" s="102"/>
      <c r="E44" s="103"/>
      <c r="F44" s="104"/>
      <c r="G44" s="102"/>
      <c r="H44" s="103"/>
      <c r="I44" s="105"/>
      <c r="J44" s="102"/>
      <c r="K44" s="103"/>
      <c r="L44" s="106"/>
      <c r="M44" s="102"/>
      <c r="N44" s="103"/>
      <c r="O44" s="104"/>
      <c r="P44" s="102"/>
      <c r="Q44" s="107"/>
      <c r="R44" s="105"/>
      <c r="S44" s="102"/>
      <c r="T44" s="107"/>
      <c r="U44" s="105"/>
      <c r="V44" s="123"/>
      <c r="W44" s="124"/>
    </row>
    <row r="45" spans="1:23" s="3" customFormat="1" ht="15">
      <c r="A45" s="26" t="s">
        <v>65</v>
      </c>
      <c r="B45" s="54">
        <f aca="true" t="shared" si="6" ref="B45:B51">SUM(D45+E45+G45+H45+J45+K45+M45+N45+P45+Q45+S45+T45)</f>
        <v>45</v>
      </c>
      <c r="C45" s="54">
        <f>SUM(F45,I45,L45,O45,R45,U45)</f>
        <v>6</v>
      </c>
      <c r="D45" s="30"/>
      <c r="E45" s="42"/>
      <c r="F45" s="59"/>
      <c r="G45" s="30"/>
      <c r="H45" s="42"/>
      <c r="I45" s="66"/>
      <c r="J45" s="30"/>
      <c r="K45" s="42"/>
      <c r="M45" s="30">
        <v>15</v>
      </c>
      <c r="N45" s="42"/>
      <c r="O45" s="73">
        <v>2</v>
      </c>
      <c r="P45" s="30">
        <v>15</v>
      </c>
      <c r="Q45" s="42"/>
      <c r="R45" s="59">
        <v>2</v>
      </c>
      <c r="S45" s="30">
        <v>15</v>
      </c>
      <c r="T45" s="52"/>
      <c r="U45" s="66">
        <v>2</v>
      </c>
      <c r="V45" s="117"/>
      <c r="W45" s="118" t="s">
        <v>89</v>
      </c>
    </row>
    <row r="46" spans="1:23" s="3" customFormat="1" ht="15">
      <c r="A46" s="25" t="s">
        <v>66</v>
      </c>
      <c r="B46" s="54">
        <f t="shared" si="6"/>
        <v>15</v>
      </c>
      <c r="C46" s="54">
        <f aca="true" t="shared" si="7" ref="C46:C53">SUM(F46,I46,L46,O46,R46,U46)</f>
        <v>6</v>
      </c>
      <c r="D46" s="30"/>
      <c r="E46" s="42">
        <v>15</v>
      </c>
      <c r="F46" s="59">
        <v>6</v>
      </c>
      <c r="G46" s="30"/>
      <c r="H46" s="42"/>
      <c r="I46" s="66"/>
      <c r="J46" s="30"/>
      <c r="K46" s="42"/>
      <c r="L46" s="73"/>
      <c r="M46" s="30"/>
      <c r="N46" s="42"/>
      <c r="O46" s="59"/>
      <c r="P46" s="30"/>
      <c r="Q46" s="52"/>
      <c r="R46" s="66"/>
      <c r="S46" s="30"/>
      <c r="T46" s="52"/>
      <c r="U46" s="66"/>
      <c r="V46" s="117"/>
      <c r="W46" s="118">
        <v>1</v>
      </c>
    </row>
    <row r="47" spans="1:23" s="3" customFormat="1" ht="15">
      <c r="A47" s="24" t="s">
        <v>33</v>
      </c>
      <c r="B47" s="54">
        <f t="shared" si="6"/>
        <v>30</v>
      </c>
      <c r="C47" s="54">
        <f t="shared" si="7"/>
        <v>5</v>
      </c>
      <c r="D47" s="27"/>
      <c r="E47" s="40"/>
      <c r="F47" s="57"/>
      <c r="G47" s="27">
        <v>30</v>
      </c>
      <c r="H47" s="40"/>
      <c r="I47" s="63">
        <v>5</v>
      </c>
      <c r="J47" s="27"/>
      <c r="K47" s="40"/>
      <c r="L47" s="71"/>
      <c r="M47" s="27"/>
      <c r="N47" s="40"/>
      <c r="O47" s="57"/>
      <c r="P47" s="27"/>
      <c r="Q47" s="50"/>
      <c r="R47" s="63"/>
      <c r="S47" s="27"/>
      <c r="T47" s="50"/>
      <c r="U47" s="63"/>
      <c r="V47" s="117">
        <v>2</v>
      </c>
      <c r="W47" s="118"/>
    </row>
    <row r="48" spans="1:23" s="3" customFormat="1" ht="15">
      <c r="A48" s="26" t="s">
        <v>40</v>
      </c>
      <c r="B48" s="54">
        <f t="shared" si="6"/>
        <v>30</v>
      </c>
      <c r="C48" s="54">
        <f t="shared" si="7"/>
        <v>10</v>
      </c>
      <c r="D48" s="27"/>
      <c r="E48" s="40"/>
      <c r="F48" s="57"/>
      <c r="G48" s="27"/>
      <c r="H48" s="40"/>
      <c r="I48" s="63"/>
      <c r="J48" s="29"/>
      <c r="K48" s="40"/>
      <c r="L48" s="71"/>
      <c r="M48" s="27"/>
      <c r="N48" s="40"/>
      <c r="O48" s="57"/>
      <c r="P48" s="27"/>
      <c r="Q48" s="50">
        <v>15</v>
      </c>
      <c r="R48" s="63">
        <v>5</v>
      </c>
      <c r="S48" s="27"/>
      <c r="T48" s="50">
        <v>15</v>
      </c>
      <c r="U48" s="63">
        <v>5</v>
      </c>
      <c r="V48" s="117"/>
      <c r="W48" s="118">
        <v>5.6</v>
      </c>
    </row>
    <row r="49" spans="1:23" s="3" customFormat="1" ht="15">
      <c r="A49" s="26" t="s">
        <v>67</v>
      </c>
      <c r="B49" s="54">
        <f t="shared" si="6"/>
        <v>15</v>
      </c>
      <c r="C49" s="54">
        <f t="shared" si="7"/>
        <v>1</v>
      </c>
      <c r="D49" s="27"/>
      <c r="E49" s="40"/>
      <c r="F49" s="57"/>
      <c r="G49" s="27"/>
      <c r="H49" s="40"/>
      <c r="I49" s="63"/>
      <c r="J49" s="29"/>
      <c r="K49" s="40"/>
      <c r="L49" s="71"/>
      <c r="M49" s="27">
        <v>15</v>
      </c>
      <c r="N49" s="40"/>
      <c r="O49" s="57">
        <v>1</v>
      </c>
      <c r="P49" s="27"/>
      <c r="Q49" s="50"/>
      <c r="R49" s="63"/>
      <c r="S49" s="27"/>
      <c r="T49" s="50"/>
      <c r="U49" s="63"/>
      <c r="V49" s="117"/>
      <c r="W49" s="118">
        <v>4</v>
      </c>
    </row>
    <row r="50" spans="1:23" s="2" customFormat="1" ht="15">
      <c r="A50" s="26" t="s">
        <v>68</v>
      </c>
      <c r="B50" s="54">
        <f t="shared" si="6"/>
        <v>30</v>
      </c>
      <c r="C50" s="54">
        <f t="shared" si="7"/>
        <v>4</v>
      </c>
      <c r="D50" s="30"/>
      <c r="E50" s="42"/>
      <c r="F50" s="59"/>
      <c r="G50" s="30"/>
      <c r="H50" s="42">
        <v>30</v>
      </c>
      <c r="I50" s="73">
        <v>4</v>
      </c>
      <c r="J50" s="30"/>
      <c r="L50" s="94"/>
      <c r="M50" s="30"/>
      <c r="N50" s="42"/>
      <c r="O50" s="59"/>
      <c r="P50" s="30"/>
      <c r="Q50" s="52"/>
      <c r="R50" s="66"/>
      <c r="S50" s="30"/>
      <c r="T50" s="52"/>
      <c r="U50" s="66"/>
      <c r="V50" s="125"/>
      <c r="W50" s="126">
        <v>2</v>
      </c>
    </row>
    <row r="51" spans="1:23" s="2" customFormat="1" ht="15">
      <c r="A51" s="26" t="s">
        <v>69</v>
      </c>
      <c r="B51" s="54">
        <f t="shared" si="6"/>
        <v>15</v>
      </c>
      <c r="C51" s="54">
        <f t="shared" si="7"/>
        <v>3</v>
      </c>
      <c r="D51" s="30"/>
      <c r="E51" s="42"/>
      <c r="F51" s="59"/>
      <c r="G51" s="30">
        <v>15</v>
      </c>
      <c r="H51" s="42"/>
      <c r="I51" s="66">
        <v>3</v>
      </c>
      <c r="J51" s="30"/>
      <c r="K51" s="42"/>
      <c r="L51" s="73"/>
      <c r="M51" s="30"/>
      <c r="N51" s="42"/>
      <c r="O51" s="95"/>
      <c r="P51" s="96"/>
      <c r="Q51" s="97"/>
      <c r="R51" s="98"/>
      <c r="S51" s="96"/>
      <c r="T51" s="97"/>
      <c r="U51" s="98"/>
      <c r="V51" s="125">
        <v>2</v>
      </c>
      <c r="W51" s="126"/>
    </row>
    <row r="52" spans="1:23" s="2" customFormat="1" ht="15">
      <c r="A52" s="26" t="s">
        <v>70</v>
      </c>
      <c r="B52" s="54">
        <f>SUM(D52+E52+G52+H52+J52+K52+M52+N52+P52+Q52+S52+T52)</f>
        <v>15</v>
      </c>
      <c r="C52" s="54">
        <f t="shared" si="7"/>
        <v>3</v>
      </c>
      <c r="D52" s="30"/>
      <c r="E52" s="42"/>
      <c r="F52" s="59"/>
      <c r="G52" s="30"/>
      <c r="H52" s="42"/>
      <c r="I52" s="66"/>
      <c r="J52" s="30"/>
      <c r="K52" s="42"/>
      <c r="L52" s="73"/>
      <c r="M52" s="30"/>
      <c r="N52" s="42"/>
      <c r="O52" s="95"/>
      <c r="P52" s="96"/>
      <c r="Q52" s="97">
        <v>15</v>
      </c>
      <c r="R52" s="98">
        <v>3</v>
      </c>
      <c r="S52" s="96"/>
      <c r="T52" s="97"/>
      <c r="U52" s="98"/>
      <c r="V52" s="125"/>
      <c r="W52" s="126">
        <v>5</v>
      </c>
    </row>
    <row r="53" spans="1:23" s="2" customFormat="1" ht="15">
      <c r="A53" s="26" t="s">
        <v>71</v>
      </c>
      <c r="B53" s="54">
        <f>SUM(D53+E53+G53+H53+J53+K53+M53+N53+P53+Q53+S53+T53)</f>
        <v>15</v>
      </c>
      <c r="C53" s="54">
        <f t="shared" si="7"/>
        <v>3</v>
      </c>
      <c r="D53" s="30"/>
      <c r="E53" s="42"/>
      <c r="F53" s="59"/>
      <c r="G53" s="30"/>
      <c r="H53" s="42"/>
      <c r="I53" s="66"/>
      <c r="J53" s="30"/>
      <c r="K53" s="42"/>
      <c r="L53" s="73"/>
      <c r="M53" s="30"/>
      <c r="N53" s="42"/>
      <c r="O53" s="95"/>
      <c r="P53" s="96">
        <v>15</v>
      </c>
      <c r="Q53" s="97"/>
      <c r="R53" s="98">
        <v>3</v>
      </c>
      <c r="S53" s="96"/>
      <c r="T53" s="97"/>
      <c r="U53" s="98"/>
      <c r="V53" s="125">
        <v>5</v>
      </c>
      <c r="W53" s="126"/>
    </row>
    <row r="54" spans="1:23" s="3" customFormat="1" ht="15.75">
      <c r="A54" s="28" t="s">
        <v>29</v>
      </c>
      <c r="B54" s="78">
        <f>SUM(B45:B53)</f>
        <v>210</v>
      </c>
      <c r="C54" s="78">
        <f aca="true" t="shared" si="8" ref="C54:R54">SUM(C45:C53)</f>
        <v>41</v>
      </c>
      <c r="D54" s="78">
        <f t="shared" si="8"/>
        <v>0</v>
      </c>
      <c r="E54" s="78">
        <f t="shared" si="8"/>
        <v>15</v>
      </c>
      <c r="F54" s="78">
        <f t="shared" si="8"/>
        <v>6</v>
      </c>
      <c r="G54" s="78">
        <f t="shared" si="8"/>
        <v>45</v>
      </c>
      <c r="H54" s="78">
        <f t="shared" si="8"/>
        <v>30</v>
      </c>
      <c r="I54" s="78">
        <f t="shared" si="8"/>
        <v>12</v>
      </c>
      <c r="J54" s="78">
        <f t="shared" si="8"/>
        <v>0</v>
      </c>
      <c r="K54" s="78">
        <f t="shared" si="8"/>
        <v>0</v>
      </c>
      <c r="L54" s="78">
        <f t="shared" si="8"/>
        <v>0</v>
      </c>
      <c r="M54" s="78">
        <f t="shared" si="8"/>
        <v>30</v>
      </c>
      <c r="N54" s="78">
        <f t="shared" si="8"/>
        <v>0</v>
      </c>
      <c r="O54" s="78">
        <f t="shared" si="8"/>
        <v>3</v>
      </c>
      <c r="P54" s="78">
        <f>SUM(P45:P53)</f>
        <v>30</v>
      </c>
      <c r="Q54" s="78">
        <f t="shared" si="8"/>
        <v>30</v>
      </c>
      <c r="R54" s="78">
        <f t="shared" si="8"/>
        <v>13</v>
      </c>
      <c r="S54" s="78">
        <f>SUM(S45:S53)</f>
        <v>15</v>
      </c>
      <c r="T54" s="78">
        <f>SUM(T45:T53)</f>
        <v>15</v>
      </c>
      <c r="U54" s="78">
        <f>SUM(U45:U53)</f>
        <v>7</v>
      </c>
      <c r="V54" s="119"/>
      <c r="W54" s="120"/>
    </row>
    <row r="55" spans="1:23" s="15" customFormat="1" ht="25.5">
      <c r="A55" s="22" t="s">
        <v>54</v>
      </c>
      <c r="B55" s="77"/>
      <c r="C55" s="77"/>
      <c r="D55" s="20"/>
      <c r="E55" s="41"/>
      <c r="F55" s="58"/>
      <c r="G55" s="20"/>
      <c r="H55" s="41"/>
      <c r="I55" s="64"/>
      <c r="J55" s="20"/>
      <c r="K55" s="41"/>
      <c r="L55" s="72"/>
      <c r="M55" s="20"/>
      <c r="N55" s="41"/>
      <c r="O55" s="58"/>
      <c r="P55" s="20"/>
      <c r="Q55" s="41"/>
      <c r="R55" s="58"/>
      <c r="S55" s="20"/>
      <c r="T55" s="51"/>
      <c r="U55" s="64"/>
      <c r="V55" s="121"/>
      <c r="W55" s="122"/>
    </row>
    <row r="56" spans="1:23" s="2" customFormat="1" ht="15">
      <c r="A56" s="32" t="s">
        <v>51</v>
      </c>
      <c r="B56" s="54">
        <f>SUM(D56+E56+G56+H56+J56+K56+M56+N56+P56+Q56+S56+T56)</f>
        <v>15</v>
      </c>
      <c r="C56" s="54">
        <f>SUM(F56+I56+L56+O56+R56+U56)</f>
        <v>3</v>
      </c>
      <c r="D56" s="43"/>
      <c r="E56" s="44"/>
      <c r="F56" s="60"/>
      <c r="G56" s="33"/>
      <c r="H56" s="44"/>
      <c r="I56" s="67"/>
      <c r="J56" s="33"/>
      <c r="K56" s="44"/>
      <c r="L56" s="48"/>
      <c r="M56" s="33"/>
      <c r="N56" s="44"/>
      <c r="O56" s="60"/>
      <c r="P56" s="33">
        <v>15</v>
      </c>
      <c r="Q56" s="44"/>
      <c r="R56" s="60">
        <v>3</v>
      </c>
      <c r="S56" s="33"/>
      <c r="T56" s="47"/>
      <c r="U56" s="67"/>
      <c r="V56" s="127">
        <v>5</v>
      </c>
      <c r="W56" s="128"/>
    </row>
    <row r="57" spans="1:23" s="2" customFormat="1" ht="15">
      <c r="A57" s="32" t="s">
        <v>72</v>
      </c>
      <c r="B57" s="54">
        <f aca="true" t="shared" si="9" ref="B57:B63">SUM(D57+E57+G57+H57+J57+K57+M57+N57+P57+Q57+S57+T57)</f>
        <v>10</v>
      </c>
      <c r="C57" s="54">
        <f aca="true" t="shared" si="10" ref="C57:C65">SUM(F57+I57+L57+O57+R57+U57)</f>
        <v>2</v>
      </c>
      <c r="D57" s="33"/>
      <c r="E57" s="44"/>
      <c r="F57" s="60"/>
      <c r="G57" s="33"/>
      <c r="H57" s="44"/>
      <c r="I57" s="67"/>
      <c r="J57" s="33"/>
      <c r="K57" s="44"/>
      <c r="L57" s="48"/>
      <c r="M57" s="33"/>
      <c r="N57" s="44"/>
      <c r="O57" s="60"/>
      <c r="P57" s="33"/>
      <c r="Q57" s="44"/>
      <c r="R57" s="60"/>
      <c r="S57" s="33"/>
      <c r="T57" s="47">
        <v>10</v>
      </c>
      <c r="U57" s="67">
        <v>2</v>
      </c>
      <c r="V57" s="127"/>
      <c r="W57" s="128">
        <v>6</v>
      </c>
    </row>
    <row r="58" spans="1:23" s="2" customFormat="1" ht="15">
      <c r="A58" s="32" t="s">
        <v>52</v>
      </c>
      <c r="B58" s="54">
        <f t="shared" si="9"/>
        <v>15</v>
      </c>
      <c r="C58" s="54">
        <f t="shared" si="10"/>
        <v>3</v>
      </c>
      <c r="D58" s="43"/>
      <c r="E58" s="44"/>
      <c r="F58" s="60"/>
      <c r="G58" s="33"/>
      <c r="H58" s="44"/>
      <c r="I58" s="67"/>
      <c r="J58" s="33"/>
      <c r="K58" s="44"/>
      <c r="L58" s="48"/>
      <c r="M58" s="33"/>
      <c r="N58" s="44"/>
      <c r="O58" s="60"/>
      <c r="P58" s="33"/>
      <c r="Q58" s="44"/>
      <c r="R58" s="60"/>
      <c r="S58" s="33"/>
      <c r="T58" s="47">
        <v>15</v>
      </c>
      <c r="U58" s="67">
        <v>3</v>
      </c>
      <c r="V58" s="127"/>
      <c r="W58" s="128">
        <v>6</v>
      </c>
    </row>
    <row r="59" spans="1:23" s="2" customFormat="1" ht="15">
      <c r="A59" s="32" t="s">
        <v>53</v>
      </c>
      <c r="B59" s="54">
        <f t="shared" si="9"/>
        <v>15</v>
      </c>
      <c r="C59" s="54">
        <f t="shared" si="10"/>
        <v>3</v>
      </c>
      <c r="D59" s="43"/>
      <c r="E59" s="44"/>
      <c r="F59" s="60"/>
      <c r="G59" s="33"/>
      <c r="H59" s="44"/>
      <c r="I59" s="67"/>
      <c r="J59" s="33"/>
      <c r="K59" s="44"/>
      <c r="L59" s="48"/>
      <c r="M59" s="33"/>
      <c r="N59" s="48"/>
      <c r="O59" s="60"/>
      <c r="P59" s="33"/>
      <c r="Q59" s="44"/>
      <c r="R59" s="60"/>
      <c r="S59" s="33"/>
      <c r="T59" s="47">
        <v>15</v>
      </c>
      <c r="U59" s="67">
        <v>3</v>
      </c>
      <c r="V59" s="127"/>
      <c r="W59" s="128">
        <v>6</v>
      </c>
    </row>
    <row r="60" spans="1:23" s="2" customFormat="1" ht="15">
      <c r="A60" s="112" t="s">
        <v>82</v>
      </c>
      <c r="B60" s="54">
        <f t="shared" si="9"/>
        <v>40</v>
      </c>
      <c r="C60" s="54">
        <f t="shared" si="10"/>
        <v>6</v>
      </c>
      <c r="D60" s="43"/>
      <c r="E60" s="44"/>
      <c r="F60" s="60"/>
      <c r="G60" s="33"/>
      <c r="H60" s="44"/>
      <c r="I60" s="67"/>
      <c r="J60" s="33"/>
      <c r="K60" s="44"/>
      <c r="L60" s="48"/>
      <c r="M60" s="33"/>
      <c r="N60" s="44"/>
      <c r="O60" s="60"/>
      <c r="P60" s="33"/>
      <c r="Q60" s="44">
        <v>20</v>
      </c>
      <c r="R60" s="60">
        <v>3</v>
      </c>
      <c r="S60" s="33"/>
      <c r="T60" s="47">
        <v>20</v>
      </c>
      <c r="U60" s="67">
        <v>3</v>
      </c>
      <c r="V60" s="127"/>
      <c r="W60" s="128">
        <v>5.6</v>
      </c>
    </row>
    <row r="61" spans="1:23" s="2" customFormat="1" ht="15">
      <c r="A61" s="32" t="s">
        <v>79</v>
      </c>
      <c r="B61" s="54">
        <f t="shared" si="9"/>
        <v>15</v>
      </c>
      <c r="C61" s="54">
        <f t="shared" si="10"/>
        <v>4</v>
      </c>
      <c r="D61" s="43"/>
      <c r="E61" s="44"/>
      <c r="F61" s="60"/>
      <c r="G61" s="33"/>
      <c r="H61" s="44"/>
      <c r="I61" s="67"/>
      <c r="J61" s="33"/>
      <c r="K61" s="44">
        <v>15</v>
      </c>
      <c r="L61" s="48">
        <v>4</v>
      </c>
      <c r="M61" s="33"/>
      <c r="N61" s="44"/>
      <c r="O61" s="60"/>
      <c r="P61" s="33"/>
      <c r="Q61" s="44"/>
      <c r="R61" s="60"/>
      <c r="S61" s="33"/>
      <c r="T61" s="47"/>
      <c r="U61" s="67"/>
      <c r="V61" s="127"/>
      <c r="W61" s="128">
        <v>3</v>
      </c>
    </row>
    <row r="62" spans="1:23" s="2" customFormat="1" ht="15">
      <c r="A62" s="112" t="s">
        <v>80</v>
      </c>
      <c r="B62" s="54">
        <f t="shared" si="9"/>
        <v>10</v>
      </c>
      <c r="C62" s="54">
        <f t="shared" si="10"/>
        <v>3</v>
      </c>
      <c r="D62" s="43"/>
      <c r="E62" s="44"/>
      <c r="F62" s="60"/>
      <c r="G62" s="33"/>
      <c r="H62" s="44"/>
      <c r="I62" s="67"/>
      <c r="J62" s="33"/>
      <c r="K62" s="44"/>
      <c r="L62" s="48"/>
      <c r="M62" s="33"/>
      <c r="N62" s="44"/>
      <c r="O62" s="60"/>
      <c r="P62" s="33"/>
      <c r="Q62" s="44"/>
      <c r="R62" s="60"/>
      <c r="S62" s="33"/>
      <c r="T62" s="47">
        <v>10</v>
      </c>
      <c r="U62" s="67">
        <v>3</v>
      </c>
      <c r="V62" s="127"/>
      <c r="W62" s="128">
        <v>6</v>
      </c>
    </row>
    <row r="63" spans="1:23" s="2" customFormat="1" ht="15">
      <c r="A63" s="32" t="s">
        <v>73</v>
      </c>
      <c r="B63" s="54">
        <f t="shared" si="9"/>
        <v>15</v>
      </c>
      <c r="C63" s="54">
        <f t="shared" si="10"/>
        <v>4</v>
      </c>
      <c r="D63" s="99"/>
      <c r="E63" s="44"/>
      <c r="F63" s="60"/>
      <c r="G63" s="100"/>
      <c r="H63" s="44"/>
      <c r="I63" s="100"/>
      <c r="J63" s="100"/>
      <c r="K63" s="47"/>
      <c r="L63" s="67"/>
      <c r="M63" s="100"/>
      <c r="N63" s="44">
        <v>15</v>
      </c>
      <c r="O63" s="48">
        <v>4</v>
      </c>
      <c r="P63" s="100"/>
      <c r="Q63" s="44"/>
      <c r="R63" s="60"/>
      <c r="S63" s="100"/>
      <c r="T63" s="44"/>
      <c r="U63" s="100"/>
      <c r="V63" s="127"/>
      <c r="W63" s="128">
        <v>4</v>
      </c>
    </row>
    <row r="64" spans="1:23" s="2" customFormat="1" ht="15">
      <c r="A64" s="112" t="s">
        <v>81</v>
      </c>
      <c r="B64" s="54">
        <f>SUM(D64+E64+G64+H64+J64+K64+M64+N64+P64+Q64+S64+T64)</f>
        <v>15</v>
      </c>
      <c r="C64" s="54">
        <f t="shared" si="10"/>
        <v>4</v>
      </c>
      <c r="D64" s="99"/>
      <c r="E64" s="44"/>
      <c r="F64" s="67"/>
      <c r="G64" s="100"/>
      <c r="H64" s="44"/>
      <c r="I64" s="100"/>
      <c r="J64" s="100"/>
      <c r="K64" s="44"/>
      <c r="L64" s="60"/>
      <c r="M64" s="33"/>
      <c r="N64" s="60">
        <v>15</v>
      </c>
      <c r="O64" s="67">
        <v>4</v>
      </c>
      <c r="P64" s="33"/>
      <c r="Q64" s="44"/>
      <c r="R64" s="60"/>
      <c r="S64" s="100"/>
      <c r="T64" s="44"/>
      <c r="U64" s="100"/>
      <c r="V64" s="127"/>
      <c r="W64" s="128">
        <v>4</v>
      </c>
    </row>
    <row r="65" spans="1:23" s="2" customFormat="1" ht="15">
      <c r="A65" s="112" t="s">
        <v>83</v>
      </c>
      <c r="B65" s="54">
        <f>SUM(D65+E65+G65+H65+J65+K65+M65+N65+P65+Q65+S65+T65)</f>
        <v>10</v>
      </c>
      <c r="C65" s="54">
        <f t="shared" si="10"/>
        <v>2</v>
      </c>
      <c r="D65" s="99"/>
      <c r="E65" s="60"/>
      <c r="F65" s="100"/>
      <c r="G65" s="100"/>
      <c r="H65" s="60"/>
      <c r="I65" s="100"/>
      <c r="J65" s="100"/>
      <c r="K65" s="60"/>
      <c r="L65" s="60"/>
      <c r="M65" s="100"/>
      <c r="N65" s="60"/>
      <c r="O65" s="100"/>
      <c r="P65" s="100"/>
      <c r="Q65" s="60">
        <v>10</v>
      </c>
      <c r="R65" s="60">
        <v>2</v>
      </c>
      <c r="S65" s="100"/>
      <c r="T65" s="60"/>
      <c r="U65" s="100"/>
      <c r="V65" s="127"/>
      <c r="W65" s="128">
        <v>5</v>
      </c>
    </row>
    <row r="66" spans="1:23" s="2" customFormat="1" ht="16.5" thickBot="1">
      <c r="A66" s="31" t="s">
        <v>29</v>
      </c>
      <c r="B66" s="78">
        <f>SUM(B56:B65)</f>
        <v>160</v>
      </c>
      <c r="C66" s="78">
        <f aca="true" t="shared" si="11" ref="C66:U66">SUM(C56:C65)</f>
        <v>34</v>
      </c>
      <c r="D66" s="78">
        <f t="shared" si="11"/>
        <v>0</v>
      </c>
      <c r="E66" s="78">
        <f t="shared" si="11"/>
        <v>0</v>
      </c>
      <c r="F66" s="78">
        <f t="shared" si="11"/>
        <v>0</v>
      </c>
      <c r="G66" s="78">
        <f t="shared" si="11"/>
        <v>0</v>
      </c>
      <c r="H66" s="78">
        <f t="shared" si="11"/>
        <v>0</v>
      </c>
      <c r="I66" s="78">
        <f t="shared" si="11"/>
        <v>0</v>
      </c>
      <c r="J66" s="78">
        <f t="shared" si="11"/>
        <v>0</v>
      </c>
      <c r="K66" s="78">
        <f t="shared" si="11"/>
        <v>15</v>
      </c>
      <c r="L66" s="78">
        <f t="shared" si="11"/>
        <v>4</v>
      </c>
      <c r="M66" s="78">
        <f t="shared" si="11"/>
        <v>0</v>
      </c>
      <c r="N66" s="78">
        <f t="shared" si="11"/>
        <v>30</v>
      </c>
      <c r="O66" s="78">
        <f t="shared" si="11"/>
        <v>8</v>
      </c>
      <c r="P66" s="78">
        <f t="shared" si="11"/>
        <v>15</v>
      </c>
      <c r="Q66" s="78">
        <f t="shared" si="11"/>
        <v>30</v>
      </c>
      <c r="R66" s="78">
        <f t="shared" si="11"/>
        <v>8</v>
      </c>
      <c r="S66" s="78">
        <f t="shared" si="11"/>
        <v>0</v>
      </c>
      <c r="T66" s="78">
        <f t="shared" si="11"/>
        <v>70</v>
      </c>
      <c r="U66" s="78">
        <f t="shared" si="11"/>
        <v>14</v>
      </c>
      <c r="V66" s="129"/>
      <c r="W66" s="130"/>
    </row>
    <row r="67" spans="1:23" s="16" customFormat="1" ht="13.5" thickBot="1">
      <c r="A67" s="21" t="s">
        <v>21</v>
      </c>
      <c r="B67" s="23">
        <f aca="true" t="shared" si="12" ref="B67:U67">SUM(B66,B54,B43,B36,B30)</f>
        <v>1126</v>
      </c>
      <c r="C67" s="23">
        <f t="shared" si="12"/>
        <v>168</v>
      </c>
      <c r="D67" s="23">
        <f t="shared" si="12"/>
        <v>155</v>
      </c>
      <c r="E67" s="23">
        <f t="shared" si="12"/>
        <v>30</v>
      </c>
      <c r="F67" s="23">
        <f t="shared" si="12"/>
        <v>30</v>
      </c>
      <c r="G67" s="23">
        <f t="shared" si="12"/>
        <v>153</v>
      </c>
      <c r="H67" s="23">
        <f t="shared" si="12"/>
        <v>58</v>
      </c>
      <c r="I67" s="23">
        <f t="shared" si="12"/>
        <v>30</v>
      </c>
      <c r="J67" s="23">
        <f t="shared" si="12"/>
        <v>180</v>
      </c>
      <c r="K67" s="23">
        <f t="shared" si="12"/>
        <v>45</v>
      </c>
      <c r="L67" s="23">
        <f t="shared" si="12"/>
        <v>27</v>
      </c>
      <c r="M67" s="23">
        <f t="shared" si="12"/>
        <v>135</v>
      </c>
      <c r="N67" s="23">
        <f t="shared" si="12"/>
        <v>60</v>
      </c>
      <c r="O67" s="23">
        <f t="shared" si="12"/>
        <v>27</v>
      </c>
      <c r="P67" s="23">
        <f t="shared" si="12"/>
        <v>90</v>
      </c>
      <c r="Q67" s="23">
        <f t="shared" si="12"/>
        <v>90</v>
      </c>
      <c r="R67" s="23">
        <f t="shared" si="12"/>
        <v>28</v>
      </c>
      <c r="S67" s="23">
        <f t="shared" si="12"/>
        <v>45</v>
      </c>
      <c r="T67" s="23">
        <f t="shared" si="12"/>
        <v>85</v>
      </c>
      <c r="U67" s="23">
        <f t="shared" si="12"/>
        <v>26</v>
      </c>
      <c r="V67" s="121"/>
      <c r="W67" s="122"/>
    </row>
    <row r="68" spans="1:23" s="2" customFormat="1" ht="12.75">
      <c r="A68" s="4"/>
      <c r="D68" s="10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V68" s="127"/>
      <c r="W68" s="128" t="s">
        <v>87</v>
      </c>
    </row>
    <row r="69" spans="1:23" s="2" customFormat="1" ht="15">
      <c r="A69" s="80" t="s">
        <v>45</v>
      </c>
      <c r="B69" s="81">
        <f>SUM(J69,M69,P69,S69)</f>
        <v>150</v>
      </c>
      <c r="C69" s="82"/>
      <c r="D69" s="83"/>
      <c r="E69" s="83"/>
      <c r="F69" s="84"/>
      <c r="G69" s="83"/>
      <c r="H69" s="83"/>
      <c r="I69" s="84"/>
      <c r="J69" s="83">
        <v>40</v>
      </c>
      <c r="K69" s="83"/>
      <c r="L69" s="84">
        <v>3</v>
      </c>
      <c r="M69" s="83">
        <v>40</v>
      </c>
      <c r="N69" s="83"/>
      <c r="O69" s="84">
        <v>3</v>
      </c>
      <c r="P69" s="83">
        <v>40</v>
      </c>
      <c r="Q69" s="83"/>
      <c r="R69" s="84">
        <v>3</v>
      </c>
      <c r="S69" s="83">
        <v>30</v>
      </c>
      <c r="T69" s="85"/>
      <c r="U69" s="84">
        <v>3</v>
      </c>
      <c r="V69" s="131"/>
      <c r="W69" s="132" t="s">
        <v>90</v>
      </c>
    </row>
    <row r="70" spans="1:20" s="2" customFormat="1" ht="12">
      <c r="A70" s="4"/>
      <c r="D70" s="1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s="16" customFormat="1" ht="12.75">
      <c r="A71" s="12"/>
      <c r="B71"/>
      <c r="C71"/>
      <c r="D7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4" ht="1.5" customHeight="1">
      <c r="A72" s="92"/>
      <c r="B72" s="79"/>
      <c r="C72" s="79"/>
      <c r="D72" s="79"/>
    </row>
    <row r="73" spans="1:7" ht="12.75">
      <c r="A73" s="7"/>
      <c r="D73" s="93" t="s">
        <v>55</v>
      </c>
      <c r="E73" s="93">
        <f>SUM(C67,L69,O69,R69,U69)</f>
        <v>180</v>
      </c>
      <c r="F73" s="135" t="s">
        <v>75</v>
      </c>
      <c r="G73" s="136"/>
    </row>
    <row r="74" spans="1:4" ht="12.75">
      <c r="A74" s="7"/>
      <c r="D74" s="8"/>
    </row>
    <row r="75" spans="1:4" ht="12.75">
      <c r="A75" s="88" t="s">
        <v>15</v>
      </c>
      <c r="B75" s="9" t="s">
        <v>16</v>
      </c>
      <c r="C75" s="86"/>
      <c r="D75" s="86"/>
    </row>
    <row r="76" spans="1:4" ht="12.75">
      <c r="A76" s="89" t="s">
        <v>42</v>
      </c>
      <c r="B76" s="9">
        <f>SUM(B30)</f>
        <v>330</v>
      </c>
      <c r="C76" s="86"/>
      <c r="D76" s="87"/>
    </row>
    <row r="77" spans="1:4" ht="12.75">
      <c r="A77" s="89" t="s">
        <v>43</v>
      </c>
      <c r="B77" s="9">
        <f>SUM(B36)</f>
        <v>210</v>
      </c>
      <c r="C77" s="86"/>
      <c r="D77" s="87"/>
    </row>
    <row r="78" spans="1:4" ht="12.75">
      <c r="A78" s="90" t="s">
        <v>44</v>
      </c>
      <c r="B78" s="9">
        <f>SUM(B43)</f>
        <v>216</v>
      </c>
      <c r="C78" s="86"/>
      <c r="D78" s="87"/>
    </row>
    <row r="79" spans="1:4" ht="12.75">
      <c r="A79" s="90" t="s">
        <v>74</v>
      </c>
      <c r="B79" s="9">
        <f>SUM(B54)</f>
        <v>210</v>
      </c>
      <c r="C79" s="86"/>
      <c r="D79" s="87"/>
    </row>
    <row r="80" spans="1:4" ht="12.75">
      <c r="A80" s="90" t="s">
        <v>37</v>
      </c>
      <c r="B80" s="9">
        <f>SUM(B66)</f>
        <v>160</v>
      </c>
      <c r="C80" s="86"/>
      <c r="D80" s="101"/>
    </row>
    <row r="81" spans="2:4" ht="12.75">
      <c r="B81" s="5"/>
      <c r="C81" s="5"/>
      <c r="D81" s="86"/>
    </row>
    <row r="82" spans="1:4" ht="12.75">
      <c r="A82" s="90" t="s">
        <v>17</v>
      </c>
      <c r="B82" s="9" t="s">
        <v>16</v>
      </c>
      <c r="C82" s="86"/>
      <c r="D82" s="86"/>
    </row>
    <row r="83" spans="1:4" ht="12.75">
      <c r="A83" s="91" t="s">
        <v>18</v>
      </c>
      <c r="B83" s="9">
        <f>SUM(D67+G67+J67+M67+P67+S67)</f>
        <v>758</v>
      </c>
      <c r="C83" s="86"/>
      <c r="D83" s="87"/>
    </row>
    <row r="84" spans="1:4" ht="12.75">
      <c r="A84" s="91" t="s">
        <v>19</v>
      </c>
      <c r="B84" s="9">
        <f>SUM(E67+H67+K67+N67+Q67+T67)</f>
        <v>368</v>
      </c>
      <c r="C84" s="86"/>
      <c r="D84" s="87"/>
    </row>
    <row r="85" spans="1:4" ht="12.75">
      <c r="A85" s="91" t="s">
        <v>46</v>
      </c>
      <c r="B85" s="9">
        <f>B69</f>
        <v>150</v>
      </c>
      <c r="C85" s="86"/>
      <c r="D85" s="87"/>
    </row>
    <row r="86" spans="1:4" ht="13.5" thickBot="1">
      <c r="A86" s="91" t="s">
        <v>20</v>
      </c>
      <c r="B86" s="9">
        <f>SUM(B83:B85)</f>
        <v>1276</v>
      </c>
      <c r="C86" s="86"/>
      <c r="D86" s="87"/>
    </row>
    <row r="87" spans="1:3" ht="13.5" thickBot="1">
      <c r="A87" s="108" t="s">
        <v>76</v>
      </c>
      <c r="B87" s="137" t="s">
        <v>77</v>
      </c>
      <c r="C87" s="138"/>
    </row>
    <row r="88" spans="1:3" ht="18.75" thickBot="1">
      <c r="A88" s="109">
        <f>((B83+B84)*30)/100</f>
        <v>337.8</v>
      </c>
      <c r="B88" s="110">
        <f>(B84*100)/(B84+B83)</f>
        <v>32.682060390763766</v>
      </c>
      <c r="C88" s="111" t="s">
        <v>78</v>
      </c>
    </row>
  </sheetData>
  <sheetProtection/>
  <mergeCells count="9">
    <mergeCell ref="V17:W17"/>
    <mergeCell ref="F73:G73"/>
    <mergeCell ref="B87:C87"/>
    <mergeCell ref="P17:Q17"/>
    <mergeCell ref="S17:T17"/>
    <mergeCell ref="D17:E17"/>
    <mergeCell ref="G17:H17"/>
    <mergeCell ref="J17:K17"/>
    <mergeCell ref="M17:N17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WSAiB</dc:creator>
  <cp:keywords/>
  <dc:description/>
  <cp:lastModifiedBy>DZIEKANAT</cp:lastModifiedBy>
  <cp:lastPrinted>2009-09-08T08:39:36Z</cp:lastPrinted>
  <dcterms:created xsi:type="dcterms:W3CDTF">2008-01-19T12:20:40Z</dcterms:created>
  <dcterms:modified xsi:type="dcterms:W3CDTF">2009-09-22T08:56:44Z</dcterms:modified>
  <cp:category/>
  <cp:version/>
  <cp:contentType/>
  <cp:contentStatus/>
</cp:coreProperties>
</file>