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N ADM I st" sheetId="1" r:id="rId1"/>
    <sheet name="S ADM I st" sheetId="2" r:id="rId2"/>
    <sheet name="N ADM lic 2003" sheetId="3" r:id="rId3"/>
  </sheets>
  <definedNames/>
  <calcPr fullCalcOnLoad="1"/>
</workbook>
</file>

<file path=xl/sharedStrings.xml><?xml version="1.0" encoding="utf-8"?>
<sst xmlns="http://schemas.openxmlformats.org/spreadsheetml/2006/main" count="474" uniqueCount="219">
  <si>
    <t>"ZATWIERDZAM"</t>
  </si>
  <si>
    <t>REKTOR</t>
  </si>
  <si>
    <t>prof. dr hab. Bogdan Nogalski</t>
  </si>
  <si>
    <t>Gdynia, 1 października 2003 r.</t>
  </si>
  <si>
    <t>Kierunek: administracja</t>
  </si>
  <si>
    <t xml:space="preserve">Specjalności: </t>
  </si>
  <si>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</si>
  <si>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</si>
  <si>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</si>
  <si>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</si>
  <si>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</si>
  <si>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</si>
  <si>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</si>
  <si>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</si>
  <si>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Zal</t>
  </si>
  <si>
    <t>Egz</t>
  </si>
  <si>
    <t>i przedmiotów studiów</t>
  </si>
  <si>
    <t>godzin</t>
  </si>
  <si>
    <t>w</t>
  </si>
  <si>
    <t>c</t>
  </si>
  <si>
    <t>A.PRZEDMIOTY OGÓLNE</t>
  </si>
  <si>
    <t>język angielski</t>
  </si>
  <si>
    <t>1,2,3,4,5,6</t>
  </si>
  <si>
    <t>6</t>
  </si>
  <si>
    <t>język francuski lub niemiecki</t>
  </si>
  <si>
    <t>historia administracji</t>
  </si>
  <si>
    <t>1</t>
  </si>
  <si>
    <t>wstęp do prawoznawstwa</t>
  </si>
  <si>
    <t>socjologia organizacji i zarządzania w strukturach administracyjnych</t>
  </si>
  <si>
    <t>psychologia w administracji</t>
  </si>
  <si>
    <t>2</t>
  </si>
  <si>
    <t>logika</t>
  </si>
  <si>
    <t>technologia pracy umysłowej</t>
  </si>
  <si>
    <t>B.PRZEDMIOTY PODSTAWOWE</t>
  </si>
  <si>
    <t>prawo administracyjne</t>
  </si>
  <si>
    <t>3</t>
  </si>
  <si>
    <t>nauka administracji i polityki administracyjnej</t>
  </si>
  <si>
    <t>podstawy organizacji i kierownictwa w administracji</t>
  </si>
  <si>
    <t>podstawy makro i mikroekonomii</t>
  </si>
  <si>
    <t>informatyka w administracji</t>
  </si>
  <si>
    <t>współczesne systemy polityczne</t>
  </si>
  <si>
    <t>międzynarodowe stosunki polityczne i gospodarcze</t>
  </si>
  <si>
    <t>prawo konstytucyjne</t>
  </si>
  <si>
    <t>prawo finansowe i polityka finansowa</t>
  </si>
  <si>
    <t>4</t>
  </si>
  <si>
    <t>systemy administracyjne w Unii Europejskiej</t>
  </si>
  <si>
    <t>prawo Unii Europejskiej</t>
  </si>
  <si>
    <t>prawo międzynarodowe publiczne</t>
  </si>
  <si>
    <t>4,5</t>
  </si>
  <si>
    <t>5</t>
  </si>
  <si>
    <t>finanse publiczne</t>
  </si>
  <si>
    <t>postępowanie administracyjne</t>
  </si>
  <si>
    <t>bankowość</t>
  </si>
  <si>
    <t>prawo ochrony środowiska</t>
  </si>
  <si>
    <t>zarys prawa pracy z prawem urzędniczym</t>
  </si>
  <si>
    <t>5,6</t>
  </si>
  <si>
    <t>prawo cywilne i gospodarcze</t>
  </si>
  <si>
    <t>podstawy prawa karnego i karno - skarbowego</t>
  </si>
  <si>
    <t>statystyka i demografia</t>
  </si>
  <si>
    <t>strategia i prognozowanie</t>
  </si>
  <si>
    <t>techniki organizacyjne i decyzyjne</t>
  </si>
  <si>
    <t>podstawy rachunkowości</t>
  </si>
  <si>
    <t>biurowość i jej techniki</t>
  </si>
  <si>
    <t xml:space="preserve">bezpieczeństwo narodowe i międzynarodowe </t>
  </si>
  <si>
    <t>zaawansowane techniki komputerowe w administracji</t>
  </si>
  <si>
    <t>etyka w administracji</t>
  </si>
  <si>
    <t>prawo e - biznesu</t>
  </si>
  <si>
    <t>system zamówień publicznych</t>
  </si>
  <si>
    <t>media w działalności administracji rządowej i samorządowej</t>
  </si>
  <si>
    <t>1. SPECJALNOŚĆ: ADMINISTRACJA REGIONALNA I EUROPEJSKA</t>
  </si>
  <si>
    <t>4,5,6</t>
  </si>
  <si>
    <t>2. SPECJALNOŚĆ: BEZPIECZEŃSTWO I PORZĄDEK PUBLICZNY</t>
  </si>
  <si>
    <t>Rodzaj kształcenia: studia licencjackie zaoczne</t>
  </si>
  <si>
    <t>D. PRZEDMIOTY SPECJALNOŚCIOWE</t>
  </si>
  <si>
    <t>C.PRZEDMIOTY KIERUNKOWE</t>
  </si>
  <si>
    <t>1,2,3,4</t>
  </si>
  <si>
    <t>prof. dr hab. Jerzy Młynarczyk</t>
  </si>
  <si>
    <t>2,3</t>
  </si>
  <si>
    <t>Kierunek: ADMINISTRACJA</t>
  </si>
  <si>
    <t>II język do wyboru</t>
  </si>
  <si>
    <t xml:space="preserve"> </t>
  </si>
  <si>
    <t>Podstawy prawoznawstwa</t>
  </si>
  <si>
    <t>Historia administracji</t>
  </si>
  <si>
    <t xml:space="preserve">Nauka o administracji </t>
  </si>
  <si>
    <t>Konstytucyjne systemy organów państwowych</t>
  </si>
  <si>
    <t>Prawo administracyjne</t>
  </si>
  <si>
    <t>Postępowanie administracyjne</t>
  </si>
  <si>
    <t>Organizacja i zarządzanie w administracji publicznej</t>
  </si>
  <si>
    <t>Podstawy makro i mikroekonomii</t>
  </si>
  <si>
    <t>Publiczne prawo gospodarcze</t>
  </si>
  <si>
    <t>Technologia informacyjna</t>
  </si>
  <si>
    <t>Prawo międzynarodowe</t>
  </si>
  <si>
    <t>Organizacja ochrony środowiska</t>
  </si>
  <si>
    <t>Statystyka i demografia</t>
  </si>
  <si>
    <t>Prawo karne i prawo wykroczeń</t>
  </si>
  <si>
    <t>Instytucje i źródła prawa Unii Europejskiej</t>
  </si>
  <si>
    <t>Prawo cywilne z umowami w administracji</t>
  </si>
  <si>
    <t>Prawo pracy z prawem urzędniczym</t>
  </si>
  <si>
    <t>Zamówienia publiczne</t>
  </si>
  <si>
    <t>Legislacja administracyjna</t>
  </si>
  <si>
    <t>Rodzaj kształcenia: studia I stopnia niestacjonarne</t>
  </si>
  <si>
    <t>Postępowanie egzekucyjne w administracji</t>
  </si>
  <si>
    <t xml:space="preserve">Ustrój samorządu terytorialnego </t>
  </si>
  <si>
    <t>Ochrona własności intelektualnej i przemysłowej</t>
  </si>
  <si>
    <t xml:space="preserve">Logika prawnicza </t>
  </si>
  <si>
    <t xml:space="preserve">Etyka w administracji </t>
  </si>
  <si>
    <t xml:space="preserve">Podstawy psychologii </t>
  </si>
  <si>
    <t xml:space="preserve">Filozofia </t>
  </si>
  <si>
    <t xml:space="preserve"> 5</t>
  </si>
  <si>
    <t>3,4,5,6</t>
  </si>
  <si>
    <t>Język angielski</t>
  </si>
  <si>
    <t>Administracja regionalna i europejska</t>
  </si>
  <si>
    <t>Bezpieczeństwo i porządek publiczny</t>
  </si>
  <si>
    <t>Wyższa Szkoła Administracji i Biznesu</t>
  </si>
  <si>
    <t>im. Eugeniusza Kwiatkowskiego w Gdyni</t>
  </si>
  <si>
    <t>ul. Kielecka 7</t>
  </si>
  <si>
    <t>81-303 Gdynia</t>
  </si>
  <si>
    <t>obowiązuje od 1.10.2007 r.</t>
  </si>
  <si>
    <t>wg Rozp. MNiSW z dnia 12.07.2007 r.</t>
  </si>
  <si>
    <t>1. SPECJAL.: ADMINISTRACJA REGIONALNA I EUROPEJSKA</t>
  </si>
  <si>
    <t>2. SPECJAL.: BEZPIECZEŃSTWO I PORZĄDEK PUBLICZNY</t>
  </si>
  <si>
    <t>ECTS</t>
  </si>
  <si>
    <t>x</t>
  </si>
  <si>
    <t>Plan studiów przyjęty przez Senat Wyższej Szkoły Administracji i Biznesu w dniu 30.08.2007</t>
  </si>
  <si>
    <t xml:space="preserve">Przedmioty  </t>
  </si>
  <si>
    <t>L. godz.</t>
  </si>
  <si>
    <t>%</t>
  </si>
  <si>
    <t xml:space="preserve">Grupa treści ogólnych </t>
  </si>
  <si>
    <t>Grupa treści podstawowych</t>
  </si>
  <si>
    <t>Grupa treści kierunkowych</t>
  </si>
  <si>
    <t>Przedmioty specjalnościowe</t>
  </si>
  <si>
    <t>Suma</t>
  </si>
  <si>
    <t>Rodzaj zajęć</t>
  </si>
  <si>
    <t>Wykłady</t>
  </si>
  <si>
    <t>Ćwiczenia</t>
  </si>
  <si>
    <t>Suma godzin</t>
  </si>
  <si>
    <t>Wykłady do wyboru</t>
  </si>
  <si>
    <t>Metodologia prac licencjackich</t>
  </si>
  <si>
    <t>Fundusze UE</t>
  </si>
  <si>
    <t>SUMA</t>
  </si>
  <si>
    <t>Obowiązkowa praktyka studencka (3 tygodnie) - 3 pkt. ECTS</t>
  </si>
  <si>
    <t xml:space="preserve"> -dla studentów rozpoczynających studia od semestru zimowego - po 2 semestrze</t>
  </si>
  <si>
    <t xml:space="preserve"> -dla studentów rozpoczynających studia od semestru letniego - po 3 semestrze</t>
  </si>
  <si>
    <t xml:space="preserve">Prawo celne </t>
  </si>
  <si>
    <t>Protokół dyplomatyczny</t>
  </si>
  <si>
    <t>Integracja europejska</t>
  </si>
  <si>
    <t>Ekonomika regionów</t>
  </si>
  <si>
    <t>Strategie rozwoju regionalnego</t>
  </si>
  <si>
    <t>Media w działalności administracji europejskiej</t>
  </si>
  <si>
    <t>Seminarium licencjackie</t>
  </si>
  <si>
    <t>Bezpieczeństwo wewnętrzne państwa</t>
  </si>
  <si>
    <t>Ustrój organów ochrony prawnej</t>
  </si>
  <si>
    <t>Bezpieczeństwo zewnętrzne Państwa</t>
  </si>
  <si>
    <t>Bezpieczeństwo informacji</t>
  </si>
  <si>
    <t>Zarządzanie kryzysowe w administracji</t>
  </si>
  <si>
    <t>Operacje i techniki operacyjne</t>
  </si>
  <si>
    <t>Prawo celne Polski i Unii Europejskiej</t>
  </si>
  <si>
    <t>Prawo dyplomatyczne i konsularne</t>
  </si>
  <si>
    <t xml:space="preserve">Seminarium dyplomowe </t>
  </si>
  <si>
    <t>Bezpieczeństwo wewnętrzne państwa w świetle ustawy o Policji i innych służbach</t>
  </si>
  <si>
    <t>obowiązuje od 1.10.2003 r.</t>
  </si>
  <si>
    <t>POWSZECHNA WYŻSZA SZKOŁA HUMANISTYCZNA "POMERANIA"</t>
  </si>
  <si>
    <t xml:space="preserve"> 89-604 Chojnice</t>
  </si>
  <si>
    <t xml:space="preserve">ul. Młodzieżowa 44 </t>
  </si>
  <si>
    <t>Filozofia</t>
  </si>
  <si>
    <t>A. TREŚCI PODSTAWOWE</t>
  </si>
  <si>
    <t>RAZEM</t>
  </si>
  <si>
    <t xml:space="preserve">B. TREŚCI KIERUNKOWE
</t>
  </si>
  <si>
    <t xml:space="preserve">C. TREŚCI OGÓLNE
</t>
  </si>
  <si>
    <t>Ochrona własności intelektualnej</t>
  </si>
  <si>
    <t>Seminarium dyplomowe</t>
  </si>
  <si>
    <t>Praktyki</t>
  </si>
  <si>
    <t xml:space="preserve">D. POZOSTAŁE TREŚCI ZWIĄZANE Z KIERUNKIEM STUDIÓW
(wspólne)
</t>
  </si>
  <si>
    <t xml:space="preserve">Historia administracji </t>
  </si>
  <si>
    <t>Nauka administracji</t>
  </si>
  <si>
    <t>Prawo administracyjne cz. ogólna i szczegółowa</t>
  </si>
  <si>
    <t>Organizacja i zarządzanie w administracji  publicznej</t>
  </si>
  <si>
    <t>Prawo pracy i prawo urzędnicze</t>
  </si>
  <si>
    <t>Prawo cywilne</t>
  </si>
  <si>
    <t>Ustrój administracji publicznej</t>
  </si>
  <si>
    <t xml:space="preserve">Socjologia </t>
  </si>
  <si>
    <t>Postępowanie egzekucyjne</t>
  </si>
  <si>
    <t>Finanse publiczne i prawo finansowe</t>
  </si>
  <si>
    <t xml:space="preserve">Zamówienia publiczne  </t>
  </si>
  <si>
    <t>Technika negocjacji i mediacji w administracji</t>
  </si>
  <si>
    <t>Prawo ochrony środowiska</t>
  </si>
  <si>
    <t>Informatyka w administracji</t>
  </si>
  <si>
    <t>Organy ochrony prawnej</t>
  </si>
  <si>
    <t xml:space="preserve">Etyka </t>
  </si>
  <si>
    <t>Logika</t>
  </si>
  <si>
    <t>Psychologia</t>
  </si>
  <si>
    <t xml:space="preserve">Lektorat języka obcego </t>
  </si>
  <si>
    <t>Bezpieczeństwo i higiena pracy</t>
  </si>
  <si>
    <t>Konstytucyjny system organów państwowych</t>
  </si>
  <si>
    <t>Administracja jednostek samorządowych LUB Prawo karno-skarbowe</t>
  </si>
  <si>
    <t>Prawo działalności gospodarczej lub Podstawy marketingu</t>
  </si>
  <si>
    <t>Gospodarka samorządowa</t>
  </si>
  <si>
    <t>Finanse, Budżet samorządowy, Rachunkowość przedsiębiorstw</t>
  </si>
  <si>
    <t>Warsztaty samorządowo-gospodarcze</t>
  </si>
  <si>
    <t>Rok akademicki :2007- 2010</t>
  </si>
  <si>
    <t xml:space="preserve">D. TREŚCI SPECJALNOŚCIOWE (ADMINISTRACJA PUBLICZNO - GOSPODARCZA
</t>
  </si>
  <si>
    <t>D. TREŚCI SPECJALNOŚCIOWE (ADMINISTRACJA CELNO - KARNO- SKARBOWA</t>
  </si>
  <si>
    <t>Prawo karno-skarbowe</t>
  </si>
  <si>
    <t>Prawo celno-dewizowe</t>
  </si>
  <si>
    <t>Zarządzanie przedsiębiorstwem</t>
  </si>
  <si>
    <t>Postępowanie celne i skarbowe</t>
  </si>
  <si>
    <t>Warsztaty celno-karno-skarbowe</t>
  </si>
  <si>
    <t>Proseminarium</t>
  </si>
  <si>
    <t>TREŚCI PODSTAWOWE</t>
  </si>
  <si>
    <t>TREŚCI KIERUNKOWE</t>
  </si>
  <si>
    <t>TREŚCI OGÓLNE</t>
  </si>
  <si>
    <t>POZOSTAŁE TREŚCI ZWIĄZANE Z KIERUNKIEM STUDIÓW</t>
  </si>
  <si>
    <t>TREŚCI SPECJALNOŚCIOWE</t>
  </si>
  <si>
    <t>PRAKTYKI</t>
  </si>
  <si>
    <t>ADMINISTRACJA PUBLICZNO - GOSPODARCZA</t>
  </si>
  <si>
    <t>LICZBA ĆWICZEŃ (30% całości)</t>
  </si>
  <si>
    <t>mamy  ćwiczeń</t>
  </si>
  <si>
    <t>ADMINISTRACJA CELNO - KARNO - SKARBOWA</t>
  </si>
  <si>
    <t>Plan studiów obowiązujący studentów rozpoczeynających studia w roku akademickim 2007/08, uwzględniający modyfikacje przyjęte na posiedzeniu Senatu z dnia 25 września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</si>
</sst>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b/>
      <sz val="12"/>
      <color indexed="10"/>
      <name val="Arial CE"/>
      <family val="0"/>
    </font>
    <font>
      <b/>
      <u val="single"/>
      <sz val="12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0"/>
    </font>
    <font>
      <b/>
      <i/>
      <sz val="9"/>
      <name val="Arial CE"/>
      <family val="0"/>
    </font>
    <font>
      <sz val="9"/>
      <color indexed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0" xfId="53" applyNumberFormat="1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" fillId="0" borderId="1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10" fillId="0" borderId="0" xfId="0" applyFont="1" applyAlignment="1">
      <alignment/>
    </xf>
    <xf numFmtId="0" fontId="12" fillId="0" borderId="11" xfId="53" applyFont="1" applyFill="1" applyBorder="1" applyAlignment="1">
      <alignment horizontal="center"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49" fontId="12" fillId="0" borderId="15" xfId="53" applyNumberFormat="1" applyFont="1" applyFill="1" applyBorder="1" applyAlignment="1">
      <alignment horizontal="center"/>
      <protection/>
    </xf>
    <xf numFmtId="0" fontId="13" fillId="0" borderId="16" xfId="53" applyFont="1" applyFill="1" applyBorder="1" applyAlignment="1">
      <alignment horizontal="center"/>
      <protection/>
    </xf>
    <xf numFmtId="49" fontId="12" fillId="0" borderId="17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center"/>
      <protection/>
    </xf>
    <xf numFmtId="49" fontId="12" fillId="0" borderId="20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0" xfId="53" applyFont="1" applyFill="1" applyAlignment="1">
      <alignment horizontal="center"/>
      <protection/>
    </xf>
    <xf numFmtId="49" fontId="12" fillId="33" borderId="15" xfId="53" applyNumberFormat="1" applyFont="1" applyFill="1" applyBorder="1" applyAlignment="1">
      <alignment horizontal="center"/>
      <protection/>
    </xf>
    <xf numFmtId="0" fontId="12" fillId="33" borderId="18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21" xfId="53" applyFont="1" applyFill="1" applyBorder="1" applyAlignment="1">
      <alignment horizontal="center"/>
      <protection/>
    </xf>
    <xf numFmtId="0" fontId="12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2" fillId="33" borderId="24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7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28" xfId="53" applyFont="1" applyFill="1" applyBorder="1" applyAlignment="1">
      <alignment horizontal="center"/>
      <protection/>
    </xf>
    <xf numFmtId="0" fontId="12" fillId="0" borderId="29" xfId="53" applyNumberFormat="1" applyFont="1" applyFill="1" applyBorder="1" applyAlignment="1">
      <alignment horizontal="center"/>
      <protection/>
    </xf>
    <xf numFmtId="49" fontId="12" fillId="0" borderId="13" xfId="53" applyNumberFormat="1" applyFont="1" applyFill="1" applyBorder="1" applyAlignment="1">
      <alignment horizontal="center"/>
      <protection/>
    </xf>
    <xf numFmtId="49" fontId="12" fillId="0" borderId="16" xfId="53" applyNumberFormat="1" applyFont="1" applyFill="1" applyBorder="1" applyAlignment="1">
      <alignment horizontal="center"/>
      <protection/>
    </xf>
    <xf numFmtId="49" fontId="12" fillId="0" borderId="30" xfId="53" applyNumberFormat="1" applyFont="1" applyFill="1" applyBorder="1" applyAlignment="1">
      <alignment horizontal="center"/>
      <protection/>
    </xf>
    <xf numFmtId="49" fontId="12" fillId="33" borderId="13" xfId="53" applyNumberFormat="1" applyFont="1" applyFill="1" applyBorder="1" applyAlignment="1">
      <alignment horizontal="center"/>
      <protection/>
    </xf>
    <xf numFmtId="49" fontId="12" fillId="0" borderId="31" xfId="53" applyNumberFormat="1" applyFont="1" applyFill="1" applyBorder="1" applyAlignment="1">
      <alignment horizontal="center"/>
      <protection/>
    </xf>
    <xf numFmtId="0" fontId="12" fillId="33" borderId="23" xfId="53" applyFont="1" applyFill="1" applyBorder="1" applyAlignment="1">
      <alignment horizontal="center"/>
      <protection/>
    </xf>
    <xf numFmtId="0" fontId="13" fillId="0" borderId="32" xfId="53" applyFont="1" applyFill="1" applyBorder="1" applyAlignment="1">
      <alignment horizontal="center"/>
      <protection/>
    </xf>
    <xf numFmtId="0" fontId="12" fillId="0" borderId="33" xfId="53" applyFont="1" applyFill="1" applyBorder="1">
      <alignment/>
      <protection/>
    </xf>
    <xf numFmtId="0" fontId="12" fillId="0" borderId="34" xfId="53" applyFont="1" applyFill="1" applyBorder="1">
      <alignment/>
      <protection/>
    </xf>
    <xf numFmtId="0" fontId="13" fillId="0" borderId="35" xfId="53" applyFont="1" applyFill="1" applyBorder="1">
      <alignment/>
      <protection/>
    </xf>
    <xf numFmtId="0" fontId="13" fillId="0" borderId="36" xfId="53" applyFont="1" applyFill="1" applyBorder="1">
      <alignment/>
      <protection/>
    </xf>
    <xf numFmtId="0" fontId="13" fillId="34" borderId="35" xfId="53" applyFont="1" applyFill="1" applyBorder="1">
      <alignment/>
      <protection/>
    </xf>
    <xf numFmtId="0" fontId="12" fillId="33" borderId="36" xfId="53" applyFont="1" applyFill="1" applyBorder="1">
      <alignment/>
      <protection/>
    </xf>
    <xf numFmtId="0" fontId="13" fillId="0" borderId="35" xfId="53" applyFont="1" applyFill="1" applyBorder="1" applyAlignment="1">
      <alignment wrapText="1"/>
      <protection/>
    </xf>
    <xf numFmtId="0" fontId="13" fillId="0" borderId="37" xfId="53" applyFont="1" applyFill="1" applyBorder="1">
      <alignment/>
      <protection/>
    </xf>
    <xf numFmtId="0" fontId="13" fillId="0" borderId="38" xfId="53" applyFont="1" applyFill="1" applyBorder="1">
      <alignment/>
      <protection/>
    </xf>
    <xf numFmtId="0" fontId="0" fillId="0" borderId="0" xfId="0" applyBorder="1" applyAlignment="1">
      <alignment/>
    </xf>
    <xf numFmtId="0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13" fillId="0" borderId="39" xfId="53" applyFont="1" applyFill="1" applyBorder="1" applyAlignment="1">
      <alignment horizontal="center"/>
      <protection/>
    </xf>
    <xf numFmtId="0" fontId="13" fillId="0" borderId="17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39" xfId="53" applyFont="1" applyFill="1" applyBorder="1" applyAlignment="1">
      <alignment horizontal="center"/>
      <protection/>
    </xf>
    <xf numFmtId="0" fontId="12" fillId="0" borderId="17" xfId="53" applyFont="1" applyFill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13" fillId="0" borderId="18" xfId="53" applyFont="1" applyBorder="1" applyAlignment="1">
      <alignment horizontal="center"/>
      <protection/>
    </xf>
    <xf numFmtId="0" fontId="13" fillId="0" borderId="24" xfId="53" applyFont="1" applyBorder="1" applyAlignment="1">
      <alignment horizontal="center"/>
      <protection/>
    </xf>
    <xf numFmtId="0" fontId="13" fillId="0" borderId="40" xfId="53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3" fillId="0" borderId="41" xfId="53" applyFont="1" applyBorder="1" applyAlignment="1">
      <alignment horizontal="center"/>
      <protection/>
    </xf>
    <xf numFmtId="0" fontId="13" fillId="0" borderId="39" xfId="53" applyFont="1" applyBorder="1" applyAlignment="1">
      <alignment horizontal="center"/>
      <protection/>
    </xf>
    <xf numFmtId="0" fontId="12" fillId="33" borderId="14" xfId="53" applyFont="1" applyFill="1" applyBorder="1" applyAlignment="1">
      <alignment horizontal="center"/>
      <protection/>
    </xf>
    <xf numFmtId="0" fontId="12" fillId="33" borderId="15" xfId="53" applyFont="1" applyFill="1" applyBorder="1" applyAlignment="1">
      <alignment horizontal="center"/>
      <protection/>
    </xf>
    <xf numFmtId="0" fontId="12" fillId="33" borderId="27" xfId="53" applyFont="1" applyFill="1" applyBorder="1" applyAlignment="1">
      <alignment horizontal="center"/>
      <protection/>
    </xf>
    <xf numFmtId="0" fontId="12" fillId="33" borderId="39" xfId="53" applyFont="1" applyFill="1" applyBorder="1" applyAlignment="1">
      <alignment horizontal="center"/>
      <protection/>
    </xf>
    <xf numFmtId="0" fontId="12" fillId="33" borderId="17" xfId="53" applyFont="1" applyFill="1" applyBorder="1" applyAlignment="1">
      <alignment horizontal="center"/>
      <protection/>
    </xf>
    <xf numFmtId="0" fontId="12" fillId="33" borderId="16" xfId="53" applyFont="1" applyFill="1" applyBorder="1" applyAlignment="1">
      <alignment horizontal="center"/>
      <protection/>
    </xf>
    <xf numFmtId="0" fontId="13" fillId="0" borderId="39" xfId="53" applyFont="1" applyFill="1" applyBorder="1" applyAlignment="1">
      <alignment horizontal="center"/>
      <protection/>
    </xf>
    <xf numFmtId="0" fontId="13" fillId="0" borderId="27" xfId="53" applyFont="1" applyFill="1" applyBorder="1" applyAlignment="1">
      <alignment horizontal="center"/>
      <protection/>
    </xf>
    <xf numFmtId="0" fontId="13" fillId="0" borderId="14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center"/>
      <protection/>
    </xf>
    <xf numFmtId="0" fontId="13" fillId="0" borderId="27" xfId="53" applyFont="1" applyFill="1" applyBorder="1" applyAlignment="1">
      <alignment horizontal="center"/>
      <protection/>
    </xf>
    <xf numFmtId="0" fontId="13" fillId="0" borderId="42" xfId="53" applyFont="1" applyFill="1" applyBorder="1" applyAlignment="1">
      <alignment horizontal="center"/>
      <protection/>
    </xf>
    <xf numFmtId="0" fontId="13" fillId="0" borderId="20" xfId="53" applyFont="1" applyFill="1" applyBorder="1" applyAlignment="1">
      <alignment horizontal="center"/>
      <protection/>
    </xf>
    <xf numFmtId="0" fontId="13" fillId="0" borderId="31" xfId="53" applyFont="1" applyFill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3" fillId="0" borderId="11" xfId="53" applyFont="1" applyFill="1" applyBorder="1" applyAlignment="1">
      <alignment horizontal="center"/>
      <protection/>
    </xf>
    <xf numFmtId="0" fontId="13" fillId="0" borderId="43" xfId="53" applyFont="1" applyFill="1" applyBorder="1" applyAlignment="1">
      <alignment horizontal="center"/>
      <protection/>
    </xf>
    <xf numFmtId="0" fontId="13" fillId="0" borderId="44" xfId="53" applyFont="1" applyFill="1" applyBorder="1" applyAlignment="1">
      <alignment horizontal="center"/>
      <protection/>
    </xf>
    <xf numFmtId="0" fontId="13" fillId="0" borderId="45" xfId="53" applyFont="1" applyFill="1" applyBorder="1" applyAlignment="1">
      <alignment horizontal="center"/>
      <protection/>
    </xf>
    <xf numFmtId="0" fontId="13" fillId="0" borderId="46" xfId="53" applyFont="1" applyFill="1" applyBorder="1" applyAlignment="1">
      <alignment horizontal="center"/>
      <protection/>
    </xf>
    <xf numFmtId="0" fontId="13" fillId="0" borderId="47" xfId="53" applyFont="1" applyFill="1" applyBorder="1" applyAlignment="1">
      <alignment horizontal="center"/>
      <protection/>
    </xf>
    <xf numFmtId="49" fontId="12" fillId="0" borderId="46" xfId="53" applyNumberFormat="1" applyFont="1" applyFill="1" applyBorder="1" applyAlignment="1">
      <alignment horizontal="center"/>
      <protection/>
    </xf>
    <xf numFmtId="49" fontId="12" fillId="0" borderId="45" xfId="53" applyNumberFormat="1" applyFont="1" applyFill="1" applyBorder="1" applyAlignment="1">
      <alignment horizontal="center"/>
      <protection/>
    </xf>
    <xf numFmtId="0" fontId="12" fillId="33" borderId="35" xfId="53" applyFont="1" applyFill="1" applyBorder="1">
      <alignment/>
      <protection/>
    </xf>
    <xf numFmtId="0" fontId="12" fillId="33" borderId="39" xfId="53" applyFont="1" applyFill="1" applyBorder="1" applyAlignment="1">
      <alignment horizontal="center"/>
      <protection/>
    </xf>
    <xf numFmtId="49" fontId="12" fillId="33" borderId="16" xfId="53" applyNumberFormat="1" applyFont="1" applyFill="1" applyBorder="1" applyAlignment="1">
      <alignment horizontal="center"/>
      <protection/>
    </xf>
    <xf numFmtId="49" fontId="12" fillId="33" borderId="17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0" fontId="4" fillId="35" borderId="49" xfId="0" applyFont="1" applyFill="1" applyBorder="1" applyAlignment="1">
      <alignment/>
    </xf>
    <xf numFmtId="0" fontId="4" fillId="35" borderId="49" xfId="0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4" fillId="35" borderId="49" xfId="53" applyFont="1" applyFill="1" applyBorder="1">
      <alignment/>
      <protection/>
    </xf>
    <xf numFmtId="0" fontId="4" fillId="35" borderId="21" xfId="53" applyFont="1" applyFill="1" applyBorder="1" applyAlignment="1">
      <alignment horizontal="center"/>
      <protection/>
    </xf>
    <xf numFmtId="0" fontId="4" fillId="35" borderId="54" xfId="53" applyFont="1" applyFill="1" applyBorder="1" applyAlignment="1">
      <alignment horizontal="center"/>
      <protection/>
    </xf>
    <xf numFmtId="0" fontId="4" fillId="35" borderId="56" xfId="53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/>
      <protection/>
    </xf>
    <xf numFmtId="0" fontId="4" fillId="35" borderId="29" xfId="53" applyFont="1" applyFill="1" applyBorder="1" applyAlignment="1">
      <alignment horizontal="center"/>
      <protection/>
    </xf>
    <xf numFmtId="0" fontId="4" fillId="35" borderId="57" xfId="53" applyFont="1" applyFill="1" applyBorder="1" applyAlignment="1">
      <alignment horizontal="center"/>
      <protection/>
    </xf>
    <xf numFmtId="49" fontId="4" fillId="35" borderId="29" xfId="53" applyNumberFormat="1" applyFont="1" applyFill="1" applyBorder="1" applyAlignment="1">
      <alignment horizontal="center"/>
      <protection/>
    </xf>
    <xf numFmtId="49" fontId="4" fillId="35" borderId="12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4" fillId="35" borderId="36" xfId="53" applyFont="1" applyFill="1" applyBorder="1">
      <alignment/>
      <protection/>
    </xf>
    <xf numFmtId="0" fontId="4" fillId="35" borderId="23" xfId="53" applyFont="1" applyFill="1" applyBorder="1" applyAlignment="1">
      <alignment horizontal="center"/>
      <protection/>
    </xf>
    <xf numFmtId="0" fontId="4" fillId="35" borderId="39" xfId="53" applyFont="1" applyFill="1" applyBorder="1" applyAlignment="1">
      <alignment horizontal="center"/>
      <protection/>
    </xf>
    <xf numFmtId="0" fontId="4" fillId="35" borderId="18" xfId="53" applyFont="1" applyFill="1" applyBorder="1" applyAlignment="1">
      <alignment horizontal="center"/>
      <protection/>
    </xf>
    <xf numFmtId="0" fontId="4" fillId="35" borderId="17" xfId="53" applyFont="1" applyFill="1" applyBorder="1" applyAlignment="1">
      <alignment horizontal="center"/>
      <protection/>
    </xf>
    <xf numFmtId="0" fontId="4" fillId="35" borderId="16" xfId="53" applyFont="1" applyFill="1" applyBorder="1" applyAlignment="1">
      <alignment horizontal="center"/>
      <protection/>
    </xf>
    <xf numFmtId="0" fontId="4" fillId="35" borderId="24" xfId="53" applyFont="1" applyFill="1" applyBorder="1" applyAlignment="1">
      <alignment horizontal="center"/>
      <protection/>
    </xf>
    <xf numFmtId="49" fontId="4" fillId="35" borderId="16" xfId="53" applyNumberFormat="1" applyFont="1" applyFill="1" applyBorder="1" applyAlignment="1">
      <alignment horizontal="center"/>
      <protection/>
    </xf>
    <xf numFmtId="49" fontId="4" fillId="35" borderId="17" xfId="53" applyNumberFormat="1" applyFont="1" applyFill="1" applyBorder="1" applyAlignment="1">
      <alignment horizontal="center"/>
      <protection/>
    </xf>
    <xf numFmtId="0" fontId="4" fillId="35" borderId="39" xfId="53" applyFont="1" applyFill="1" applyBorder="1" applyAlignment="1">
      <alignment horizontal="center"/>
      <protection/>
    </xf>
    <xf numFmtId="0" fontId="11" fillId="35" borderId="58" xfId="0" applyFont="1" applyFill="1" applyBorder="1" applyAlignment="1">
      <alignment/>
    </xf>
    <xf numFmtId="0" fontId="11" fillId="35" borderId="59" xfId="0" applyFont="1" applyFill="1" applyBorder="1" applyAlignment="1">
      <alignment horizontal="center"/>
    </xf>
    <xf numFmtId="0" fontId="11" fillId="35" borderId="60" xfId="0" applyFont="1" applyFill="1" applyBorder="1" applyAlignment="1">
      <alignment horizontal="center"/>
    </xf>
    <xf numFmtId="49" fontId="4" fillId="35" borderId="59" xfId="53" applyNumberFormat="1" applyFont="1" applyFill="1" applyBorder="1" applyAlignment="1">
      <alignment horizontal="center"/>
      <protection/>
    </xf>
    <xf numFmtId="49" fontId="4" fillId="35" borderId="55" xfId="53" applyNumberFormat="1" applyFont="1" applyFill="1" applyBorder="1" applyAlignment="1">
      <alignment horizontal="center"/>
      <protection/>
    </xf>
    <xf numFmtId="0" fontId="11" fillId="35" borderId="58" xfId="0" applyFont="1" applyFill="1" applyBorder="1" applyAlignment="1">
      <alignment/>
    </xf>
    <xf numFmtId="0" fontId="11" fillId="35" borderId="55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1" fillId="35" borderId="63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36" borderId="39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8" fillId="34" borderId="43" xfId="53" applyFont="1" applyFill="1" applyBorder="1" applyAlignment="1">
      <alignment horizontal="center"/>
      <protection/>
    </xf>
    <xf numFmtId="0" fontId="18" fillId="34" borderId="39" xfId="53" applyFont="1" applyFill="1" applyBorder="1" applyAlignment="1">
      <alignment horizontal="center"/>
      <protection/>
    </xf>
    <xf numFmtId="0" fontId="18" fillId="34" borderId="27" xfId="53" applyFont="1" applyFill="1" applyBorder="1" applyAlignment="1">
      <alignment horizontal="center"/>
      <protection/>
    </xf>
    <xf numFmtId="0" fontId="20" fillId="36" borderId="35" xfId="0" applyFont="1" applyFill="1" applyBorder="1" applyAlignment="1">
      <alignment horizontal="left" wrapText="1"/>
    </xf>
    <xf numFmtId="0" fontId="18" fillId="0" borderId="39" xfId="53" applyFont="1" applyFill="1" applyBorder="1" applyAlignment="1">
      <alignment horizontal="center"/>
      <protection/>
    </xf>
    <xf numFmtId="0" fontId="18" fillId="0" borderId="27" xfId="53" applyFont="1" applyFill="1" applyBorder="1" applyAlignment="1">
      <alignment horizontal="center"/>
      <protection/>
    </xf>
    <xf numFmtId="0" fontId="19" fillId="0" borderId="33" xfId="0" applyFont="1" applyFill="1" applyBorder="1" applyAlignment="1">
      <alignment/>
    </xf>
    <xf numFmtId="0" fontId="19" fillId="0" borderId="58" xfId="0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36" borderId="3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8" fillId="34" borderId="45" xfId="53" applyFont="1" applyFill="1" applyBorder="1" applyAlignment="1">
      <alignment horizontal="center"/>
      <protection/>
    </xf>
    <xf numFmtId="0" fontId="18" fillId="34" borderId="17" xfId="53" applyFont="1" applyFill="1" applyBorder="1" applyAlignment="1">
      <alignment horizontal="center"/>
      <protection/>
    </xf>
    <xf numFmtId="0" fontId="18" fillId="0" borderId="39" xfId="53" applyFont="1" applyFill="1" applyBorder="1" applyAlignment="1">
      <alignment horizontal="center"/>
      <protection/>
    </xf>
    <xf numFmtId="0" fontId="18" fillId="0" borderId="17" xfId="53" applyFont="1" applyFill="1" applyBorder="1" applyAlignment="1">
      <alignment horizontal="center"/>
      <protection/>
    </xf>
    <xf numFmtId="0" fontId="17" fillId="0" borderId="17" xfId="0" applyFont="1" applyBorder="1" applyAlignment="1">
      <alignment horizontal="center"/>
    </xf>
    <xf numFmtId="0" fontId="18" fillId="0" borderId="24" xfId="53" applyFont="1" applyFill="1" applyBorder="1" applyAlignment="1">
      <alignment horizontal="center"/>
      <protection/>
    </xf>
    <xf numFmtId="0" fontId="18" fillId="0" borderId="30" xfId="53" applyFont="1" applyFill="1" applyBorder="1" applyAlignment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4" borderId="47" xfId="53" applyFont="1" applyFill="1" applyBorder="1" applyAlignment="1">
      <alignment horizontal="center"/>
      <protection/>
    </xf>
    <xf numFmtId="0" fontId="18" fillId="34" borderId="24" xfId="53" applyFont="1" applyFill="1" applyBorder="1" applyAlignment="1">
      <alignment horizontal="center"/>
      <protection/>
    </xf>
    <xf numFmtId="0" fontId="17" fillId="0" borderId="64" xfId="0" applyFont="1" applyBorder="1" applyAlignment="1">
      <alignment horizontal="center" wrapText="1"/>
    </xf>
    <xf numFmtId="0" fontId="14" fillId="0" borderId="58" xfId="0" applyFont="1" applyFill="1" applyBorder="1" applyAlignment="1">
      <alignment horizontal="center"/>
    </xf>
    <xf numFmtId="0" fontId="18" fillId="34" borderId="28" xfId="53" applyFont="1" applyFill="1" applyBorder="1" applyAlignment="1">
      <alignment horizontal="center"/>
      <protection/>
    </xf>
    <xf numFmtId="0" fontId="19" fillId="0" borderId="52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7" fillId="36" borderId="64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0" fillId="36" borderId="36" xfId="0" applyFont="1" applyFill="1" applyBorder="1" applyAlignment="1">
      <alignment/>
    </xf>
    <xf numFmtId="0" fontId="17" fillId="0" borderId="23" xfId="0" applyFont="1" applyBorder="1" applyAlignment="1">
      <alignment horizontal="center" wrapText="1"/>
    </xf>
    <xf numFmtId="0" fontId="58" fillId="0" borderId="18" xfId="0" applyFont="1" applyBorder="1" applyAlignment="1">
      <alignment wrapText="1"/>
    </xf>
    <xf numFmtId="0" fontId="58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wrapText="1"/>
    </xf>
    <xf numFmtId="0" fontId="58" fillId="0" borderId="66" xfId="0" applyFont="1" applyBorder="1" applyAlignment="1">
      <alignment wrapText="1"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0" fontId="20" fillId="36" borderId="18" xfId="0" applyFont="1" applyFill="1" applyBorder="1" applyAlignment="1">
      <alignment horizontal="left" wrapText="1"/>
    </xf>
    <xf numFmtId="0" fontId="17" fillId="37" borderId="18" xfId="0" applyFont="1" applyFill="1" applyBorder="1" applyAlignment="1">
      <alignment horizontal="center" wrapText="1"/>
    </xf>
    <xf numFmtId="0" fontId="58" fillId="38" borderId="18" xfId="0" applyFont="1" applyFill="1" applyBorder="1" applyAlignment="1">
      <alignment horizontal="left" wrapText="1"/>
    </xf>
    <xf numFmtId="0" fontId="17" fillId="38" borderId="23" xfId="0" applyFont="1" applyFill="1" applyBorder="1" applyAlignment="1">
      <alignment horizontal="center" wrapText="1"/>
    </xf>
    <xf numFmtId="0" fontId="17" fillId="38" borderId="64" xfId="0" applyFont="1" applyFill="1" applyBorder="1" applyAlignment="1">
      <alignment horizontal="center" wrapText="1"/>
    </xf>
    <xf numFmtId="0" fontId="18" fillId="38" borderId="39" xfId="53" applyFont="1" applyFill="1" applyBorder="1" applyAlignment="1">
      <alignment horizontal="center"/>
      <protection/>
    </xf>
    <xf numFmtId="0" fontId="18" fillId="38" borderId="17" xfId="53" applyFont="1" applyFill="1" applyBorder="1" applyAlignment="1">
      <alignment horizontal="center"/>
      <protection/>
    </xf>
    <xf numFmtId="0" fontId="18" fillId="38" borderId="43" xfId="53" applyFont="1" applyFill="1" applyBorder="1" applyAlignment="1">
      <alignment horizontal="center"/>
      <protection/>
    </xf>
    <xf numFmtId="0" fontId="18" fillId="38" borderId="45" xfId="53" applyFont="1" applyFill="1" applyBorder="1" applyAlignment="1">
      <alignment horizontal="center"/>
      <protection/>
    </xf>
    <xf numFmtId="0" fontId="18" fillId="38" borderId="47" xfId="53" applyFont="1" applyFill="1" applyBorder="1" applyAlignment="1">
      <alignment horizontal="center"/>
      <protection/>
    </xf>
    <xf numFmtId="0" fontId="18" fillId="38" borderId="30" xfId="53" applyFont="1" applyFill="1" applyBorder="1" applyAlignment="1">
      <alignment horizontal="center"/>
      <protection/>
    </xf>
    <xf numFmtId="0" fontId="18" fillId="38" borderId="24" xfId="53" applyFont="1" applyFill="1" applyBorder="1" applyAlignment="1">
      <alignment horizontal="center"/>
      <protection/>
    </xf>
    <xf numFmtId="0" fontId="18" fillId="38" borderId="27" xfId="53" applyFont="1" applyFill="1" applyBorder="1" applyAlignment="1">
      <alignment horizontal="center"/>
      <protection/>
    </xf>
    <xf numFmtId="0" fontId="18" fillId="38" borderId="28" xfId="53" applyFont="1" applyFill="1" applyBorder="1" applyAlignment="1">
      <alignment horizontal="center"/>
      <protection/>
    </xf>
    <xf numFmtId="0" fontId="17" fillId="38" borderId="18" xfId="0" applyFont="1" applyFill="1" applyBorder="1" applyAlignment="1">
      <alignment wrapText="1"/>
    </xf>
    <xf numFmtId="0" fontId="18" fillId="38" borderId="39" xfId="53" applyFont="1" applyFill="1" applyBorder="1" applyAlignment="1">
      <alignment horizontal="center"/>
      <protection/>
    </xf>
    <xf numFmtId="0" fontId="58" fillId="38" borderId="0" xfId="0" applyFont="1" applyFill="1" applyAlignment="1">
      <alignment/>
    </xf>
    <xf numFmtId="0" fontId="58" fillId="38" borderId="18" xfId="0" applyFont="1" applyFill="1" applyBorder="1" applyAlignment="1">
      <alignment wrapText="1"/>
    </xf>
    <xf numFmtId="0" fontId="58" fillId="38" borderId="66" xfId="0" applyFont="1" applyFill="1" applyBorder="1" applyAlignment="1">
      <alignment wrapText="1"/>
    </xf>
    <xf numFmtId="0" fontId="1" fillId="38" borderId="35" xfId="0" applyFont="1" applyFill="1" applyBorder="1" applyAlignment="1">
      <alignment/>
    </xf>
    <xf numFmtId="0" fontId="1" fillId="38" borderId="35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49" fontId="4" fillId="38" borderId="17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4" fillId="38" borderId="36" xfId="0" applyFont="1" applyFill="1" applyBorder="1" applyAlignment="1">
      <alignment/>
    </xf>
    <xf numFmtId="0" fontId="4" fillId="38" borderId="35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64" xfId="0" applyFont="1" applyFill="1" applyBorder="1" applyAlignment="1">
      <alignment/>
    </xf>
    <xf numFmtId="0" fontId="17" fillId="38" borderId="18" xfId="0" applyFont="1" applyFill="1" applyBorder="1" applyAlignment="1">
      <alignment horizontal="center" wrapText="1"/>
    </xf>
    <xf numFmtId="0" fontId="1" fillId="38" borderId="18" xfId="0" applyFont="1" applyFill="1" applyBorder="1" applyAlignment="1">
      <alignment horizontal="center"/>
    </xf>
    <xf numFmtId="0" fontId="11" fillId="13" borderId="33" xfId="0" applyFont="1" applyFill="1" applyBorder="1" applyAlignment="1">
      <alignment/>
    </xf>
    <xf numFmtId="0" fontId="11" fillId="13" borderId="62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12" xfId="0" applyFont="1" applyFill="1" applyBorder="1" applyAlignment="1">
      <alignment horizontal="center"/>
    </xf>
    <xf numFmtId="0" fontId="11" fillId="13" borderId="57" xfId="0" applyFont="1" applyFill="1" applyBorder="1" applyAlignment="1">
      <alignment horizontal="center"/>
    </xf>
    <xf numFmtId="0" fontId="1" fillId="13" borderId="35" xfId="0" applyFont="1" applyFill="1" applyBorder="1" applyAlignment="1">
      <alignment/>
    </xf>
    <xf numFmtId="0" fontId="1" fillId="13" borderId="35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49" fontId="4" fillId="13" borderId="17" xfId="0" applyNumberFormat="1" applyFont="1" applyFill="1" applyBorder="1" applyAlignment="1">
      <alignment horizontal="center"/>
    </xf>
    <xf numFmtId="0" fontId="11" fillId="13" borderId="37" xfId="0" applyFont="1" applyFill="1" applyBorder="1" applyAlignment="1">
      <alignment vertical="center" wrapText="1"/>
    </xf>
    <xf numFmtId="0" fontId="17" fillId="13" borderId="64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13" borderId="37" xfId="0" applyFont="1" applyFill="1" applyBorder="1" applyAlignment="1">
      <alignment wrapText="1"/>
    </xf>
    <xf numFmtId="0" fontId="11" fillId="13" borderId="18" xfId="0" applyFont="1" applyFill="1" applyBorder="1" applyAlignment="1">
      <alignment wrapText="1"/>
    </xf>
    <xf numFmtId="0" fontId="17" fillId="13" borderId="18" xfId="0" applyFont="1" applyFill="1" applyBorder="1" applyAlignment="1">
      <alignment horizontal="center" wrapText="1"/>
    </xf>
    <xf numFmtId="0" fontId="11" fillId="13" borderId="34" xfId="0" applyFont="1" applyFill="1" applyBorder="1" applyAlignment="1">
      <alignment wrapText="1"/>
    </xf>
    <xf numFmtId="0" fontId="17" fillId="13" borderId="67" xfId="0" applyFont="1" applyFill="1" applyBorder="1" applyAlignment="1">
      <alignment horizontal="center" wrapText="1"/>
    </xf>
    <xf numFmtId="0" fontId="11" fillId="13" borderId="43" xfId="0" applyFont="1" applyFill="1" applyBorder="1" applyAlignment="1">
      <alignment horizontal="center"/>
    </xf>
    <xf numFmtId="0" fontId="11" fillId="13" borderId="45" xfId="0" applyFont="1" applyFill="1" applyBorder="1" applyAlignment="1">
      <alignment horizontal="center"/>
    </xf>
    <xf numFmtId="0" fontId="11" fillId="13" borderId="47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7" fillId="11" borderId="18" xfId="0" applyFont="1" applyFill="1" applyBorder="1" applyAlignment="1">
      <alignment horizontal="center" wrapText="1"/>
    </xf>
    <xf numFmtId="0" fontId="19" fillId="11" borderId="18" xfId="0" applyFont="1" applyFill="1" applyBorder="1" applyAlignment="1">
      <alignment/>
    </xf>
    <xf numFmtId="0" fontId="18" fillId="11" borderId="35" xfId="0" applyFont="1" applyFill="1" applyBorder="1" applyAlignment="1">
      <alignment horizontal="left" wrapText="1"/>
    </xf>
    <xf numFmtId="0" fontId="18" fillId="11" borderId="35" xfId="0" applyFont="1" applyFill="1" applyBorder="1" applyAlignment="1">
      <alignment horizontal="center"/>
    </xf>
    <xf numFmtId="0" fontId="17" fillId="11" borderId="0" xfId="0" applyFont="1" applyFill="1" applyAlignment="1">
      <alignment/>
    </xf>
    <xf numFmtId="0" fontId="14" fillId="5" borderId="26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8" fillId="5" borderId="23" xfId="53" applyFont="1" applyFill="1" applyBorder="1" applyAlignment="1">
      <alignment horizontal="center"/>
      <protection/>
    </xf>
    <xf numFmtId="0" fontId="17" fillId="5" borderId="64" xfId="0" applyFont="1" applyFill="1" applyBorder="1" applyAlignment="1">
      <alignment horizontal="center" wrapText="1"/>
    </xf>
    <xf numFmtId="0" fontId="17" fillId="5" borderId="18" xfId="0" applyFont="1" applyFill="1" applyBorder="1" applyAlignment="1">
      <alignment horizontal="center" wrapText="1"/>
    </xf>
    <xf numFmtId="0" fontId="18" fillId="5" borderId="11" xfId="53" applyFont="1" applyFill="1" applyBorder="1" applyAlignment="1">
      <alignment horizontal="center"/>
      <protection/>
    </xf>
    <xf numFmtId="0" fontId="11" fillId="5" borderId="11" xfId="0" applyFont="1" applyFill="1" applyBorder="1" applyAlignment="1">
      <alignment horizontal="center"/>
    </xf>
    <xf numFmtId="0" fontId="4" fillId="5" borderId="65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1" fillId="5" borderId="6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7" fillId="5" borderId="0" xfId="0" applyFont="1" applyFill="1" applyAlignment="1">
      <alignment/>
    </xf>
    <xf numFmtId="0" fontId="14" fillId="5" borderId="58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8" fillId="5" borderId="35" xfId="53" applyFont="1" applyFill="1" applyBorder="1" applyAlignment="1">
      <alignment horizontal="center"/>
      <protection/>
    </xf>
    <xf numFmtId="0" fontId="18" fillId="5" borderId="36" xfId="53" applyFont="1" applyFill="1" applyBorder="1" applyAlignment="1">
      <alignment horizontal="center"/>
      <protection/>
    </xf>
    <xf numFmtId="0" fontId="18" fillId="5" borderId="37" xfId="53" applyFont="1" applyFill="1" applyBorder="1" applyAlignment="1">
      <alignment horizontal="center"/>
      <protection/>
    </xf>
    <xf numFmtId="0" fontId="11" fillId="5" borderId="36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/>
    </xf>
    <xf numFmtId="0" fontId="19" fillId="5" borderId="40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8" fillId="5" borderId="30" xfId="53" applyFont="1" applyFill="1" applyBorder="1" applyAlignment="1">
      <alignment horizontal="center"/>
      <protection/>
    </xf>
    <xf numFmtId="0" fontId="18" fillId="5" borderId="68" xfId="53" applyFont="1" applyFill="1" applyBorder="1" applyAlignment="1">
      <alignment horizontal="center"/>
      <protection/>
    </xf>
    <xf numFmtId="0" fontId="11" fillId="5" borderId="6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8" fillId="5" borderId="22" xfId="53" applyFont="1" applyFill="1" applyBorder="1" applyAlignment="1">
      <alignment horizontal="center"/>
      <protection/>
    </xf>
    <xf numFmtId="49" fontId="4" fillId="5" borderId="27" xfId="0" applyNumberFormat="1" applyFont="1" applyFill="1" applyBorder="1" applyAlignment="1">
      <alignment horizontal="center"/>
    </xf>
    <xf numFmtId="49" fontId="1" fillId="5" borderId="54" xfId="0" applyNumberFormat="1" applyFont="1" applyFill="1" applyBorder="1" applyAlignment="1">
      <alignment horizontal="center"/>
    </xf>
    <xf numFmtId="49" fontId="4" fillId="5" borderId="39" xfId="0" applyNumberFormat="1" applyFont="1" applyFill="1" applyBorder="1" applyAlignment="1">
      <alignment horizontal="center"/>
    </xf>
    <xf numFmtId="0" fontId="0" fillId="5" borderId="63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 wrapText="1"/>
    </xf>
    <xf numFmtId="0" fontId="19" fillId="5" borderId="33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 wrapText="1"/>
    </xf>
    <xf numFmtId="0" fontId="18" fillId="11" borderId="18" xfId="0" applyFont="1" applyFill="1" applyBorder="1" applyAlignment="1">
      <alignment horizontal="left" wrapText="1"/>
    </xf>
    <xf numFmtId="0" fontId="18" fillId="11" borderId="18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9" fillId="11" borderId="34" xfId="0" applyFont="1" applyFill="1" applyBorder="1" applyAlignment="1">
      <alignment/>
    </xf>
    <xf numFmtId="0" fontId="19" fillId="11" borderId="33" xfId="0" applyFont="1" applyFill="1" applyBorder="1" applyAlignment="1">
      <alignment horizontal="center"/>
    </xf>
    <xf numFmtId="0" fontId="17" fillId="39" borderId="44" xfId="53" applyFont="1" applyFill="1" applyBorder="1">
      <alignment/>
      <protection/>
    </xf>
    <xf numFmtId="0" fontId="17" fillId="39" borderId="44" xfId="53" applyFont="1" applyFill="1" applyBorder="1" applyAlignment="1">
      <alignment horizontal="center"/>
      <protection/>
    </xf>
    <xf numFmtId="0" fontId="18" fillId="39" borderId="44" xfId="53" applyFont="1" applyFill="1" applyBorder="1" applyAlignment="1">
      <alignment horizontal="center"/>
      <protection/>
    </xf>
    <xf numFmtId="0" fontId="18" fillId="39" borderId="44" xfId="53" applyFont="1" applyFill="1" applyBorder="1" applyAlignment="1">
      <alignment horizontal="center"/>
      <protection/>
    </xf>
    <xf numFmtId="0" fontId="10" fillId="39" borderId="44" xfId="0" applyFont="1" applyFill="1" applyBorder="1" applyAlignment="1">
      <alignment/>
    </xf>
    <xf numFmtId="0" fontId="10" fillId="39" borderId="44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0" fontId="59" fillId="0" borderId="33" xfId="0" applyNumberFormat="1" applyFont="1" applyBorder="1" applyAlignment="1">
      <alignment horizontal="center"/>
    </xf>
    <xf numFmtId="1" fontId="21" fillId="0" borderId="58" xfId="56" applyNumberFormat="1" applyFont="1" applyBorder="1" applyAlignment="1">
      <alignment horizontal="center"/>
    </xf>
    <xf numFmtId="1" fontId="0" fillId="0" borderId="69" xfId="0" applyNumberFormat="1" applyBorder="1" applyAlignment="1">
      <alignment/>
    </xf>
    <xf numFmtId="0" fontId="0" fillId="0" borderId="55" xfId="0" applyFont="1" applyBorder="1" applyAlignment="1">
      <alignment/>
    </xf>
    <xf numFmtId="0" fontId="0" fillId="0" borderId="0" xfId="52">
      <alignment/>
      <protection/>
    </xf>
    <xf numFmtId="0" fontId="12" fillId="0" borderId="62" xfId="53" applyFont="1" applyFill="1" applyBorder="1" applyAlignment="1">
      <alignment horizontal="center"/>
      <protection/>
    </xf>
    <xf numFmtId="0" fontId="12" fillId="0" borderId="29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46" xfId="53" applyFont="1" applyFill="1" applyBorder="1" applyAlignment="1">
      <alignment horizontal="center"/>
      <protection/>
    </xf>
    <xf numFmtId="0" fontId="59" fillId="0" borderId="69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6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85725</xdr:rowOff>
    </xdr:from>
    <xdr:to>
      <xdr:col>13</xdr:col>
      <xdr:colOff>9525</xdr:colOff>
      <xdr:row>6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4886325" y="409575"/>
          <a:ext cx="46101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13</xdr:col>
      <xdr:colOff>0</xdr:colOff>
      <xdr:row>7</xdr:row>
      <xdr:rowOff>0</xdr:rowOff>
    </xdr:to>
    <xdr:sp>
      <xdr:nvSpPr>
        <xdr:cNvPr id="1" name="WordArt 2"/>
        <xdr:cNvSpPr>
          <a:spLocks/>
        </xdr:cNvSpPr>
      </xdr:nvSpPr>
      <xdr:spPr>
        <a:xfrm>
          <a:off x="4924425" y="495300"/>
          <a:ext cx="101727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7</xdr:col>
      <xdr:colOff>514350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 rot="21595447">
          <a:off x="4581525" y="323850"/>
          <a:ext cx="3829050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1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89999">
                    <a:srgbClr val="000040"/>
                  </a:gs>
                  <a:gs pos="100000">
                    <a:srgbClr val="000000"/>
                  </a:gs>
                </a:gsLst>
                <a:lin ang="27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om Casual"/>
              <a:cs typeface="Dom Casual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C28">
      <selection activeCell="I72" sqref="I72"/>
    </sheetView>
  </sheetViews>
  <sheetFormatPr defaultColWidth="9.140625" defaultRowHeight="12.75"/>
  <cols>
    <col min="1" max="1" width="48.28125" style="0" customWidth="1"/>
    <col min="2" max="2" width="7.7109375" style="0" customWidth="1"/>
    <col min="4" max="22" width="7.7109375" style="0" customWidth="1"/>
  </cols>
  <sheetData>
    <row r="1" spans="1:22" ht="12.75">
      <c r="A1" s="10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>
      <c r="A2" s="10" t="s">
        <v>114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4"/>
      <c r="V2" s="2"/>
    </row>
    <row r="3" spans="1:22" ht="12.75">
      <c r="A3" s="10" t="s">
        <v>115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4"/>
      <c r="V3" s="2"/>
    </row>
    <row r="4" spans="1:22" ht="12.75">
      <c r="A4" s="10" t="s">
        <v>116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1"/>
      <c r="Q4" s="1"/>
      <c r="R4" s="1"/>
      <c r="S4" s="1"/>
      <c r="T4" s="1"/>
      <c r="U4" s="4"/>
      <c r="V4" s="2"/>
    </row>
    <row r="5" spans="2:22" ht="12.7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111</v>
      </c>
      <c r="P5" s="1"/>
      <c r="Q5" s="1"/>
      <c r="R5" s="1"/>
      <c r="S5" s="1"/>
      <c r="T5" s="1"/>
      <c r="U5" s="4"/>
      <c r="V5" s="2"/>
    </row>
    <row r="6" spans="2:22" ht="12.7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 t="s">
        <v>112</v>
      </c>
      <c r="P6" s="1"/>
      <c r="Q6" s="1"/>
      <c r="R6" s="1"/>
      <c r="S6" s="1"/>
      <c r="T6" s="1"/>
      <c r="U6" s="4"/>
      <c r="V6" s="2"/>
    </row>
    <row r="7" spans="2:22" ht="12.75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2"/>
    </row>
    <row r="8" spans="1:22" ht="12.75">
      <c r="A8" s="58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  <c r="V8" s="2"/>
    </row>
    <row r="9" spans="1:22" ht="15.75">
      <c r="A9" s="10" t="s">
        <v>117</v>
      </c>
      <c r="B9" s="3"/>
      <c r="C9" s="1"/>
      <c r="D9" s="1"/>
      <c r="E9" s="1"/>
      <c r="F9" s="114" t="s">
        <v>78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V9" s="2"/>
    </row>
    <row r="10" spans="1:22" ht="18">
      <c r="A10" s="29" t="s">
        <v>118</v>
      </c>
      <c r="C10" s="6"/>
      <c r="D10" s="6"/>
      <c r="E10" s="6"/>
      <c r="F10" s="5" t="s">
        <v>100</v>
      </c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2"/>
    </row>
    <row r="11" spans="1:22" ht="18">
      <c r="A11" s="29"/>
      <c r="C11" s="6"/>
      <c r="D11" s="6"/>
      <c r="E11" s="6"/>
      <c r="F11" s="9"/>
      <c r="G11" s="6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/>
      <c r="V11" s="2"/>
    </row>
    <row r="12" spans="1:22" ht="13.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59"/>
      <c r="V12" s="60"/>
    </row>
    <row r="13" spans="1:22" s="10" customFormat="1" ht="12">
      <c r="A13" s="49" t="s">
        <v>6</v>
      </c>
      <c r="B13" s="30" t="s">
        <v>7</v>
      </c>
      <c r="C13" s="415" t="s">
        <v>8</v>
      </c>
      <c r="D13" s="416"/>
      <c r="E13" s="37" t="s">
        <v>121</v>
      </c>
      <c r="F13" s="417" t="s">
        <v>9</v>
      </c>
      <c r="G13" s="418"/>
      <c r="H13" s="11" t="s">
        <v>121</v>
      </c>
      <c r="I13" s="415" t="s">
        <v>10</v>
      </c>
      <c r="J13" s="416"/>
      <c r="K13" s="37" t="s">
        <v>121</v>
      </c>
      <c r="L13" s="415" t="s">
        <v>11</v>
      </c>
      <c r="M13" s="416"/>
      <c r="N13" s="37" t="s">
        <v>121</v>
      </c>
      <c r="O13" s="415" t="s">
        <v>12</v>
      </c>
      <c r="P13" s="416"/>
      <c r="Q13" s="37" t="s">
        <v>121</v>
      </c>
      <c r="R13" s="415" t="s">
        <v>13</v>
      </c>
      <c r="S13" s="416"/>
      <c r="T13" s="37" t="s">
        <v>121</v>
      </c>
      <c r="U13" s="41" t="s">
        <v>14</v>
      </c>
      <c r="V13" s="12" t="s">
        <v>15</v>
      </c>
    </row>
    <row r="14" spans="1:22" s="10" customFormat="1" ht="12.75" thickBot="1">
      <c r="A14" s="50" t="s">
        <v>16</v>
      </c>
      <c r="B14" s="31" t="s">
        <v>17</v>
      </c>
      <c r="C14" s="38" t="s">
        <v>18</v>
      </c>
      <c r="D14" s="14" t="s">
        <v>19</v>
      </c>
      <c r="E14" s="39"/>
      <c r="F14" s="13" t="s">
        <v>18</v>
      </c>
      <c r="G14" s="14" t="s">
        <v>19</v>
      </c>
      <c r="H14" s="40"/>
      <c r="I14" s="38" t="s">
        <v>18</v>
      </c>
      <c r="J14" s="14" t="s">
        <v>19</v>
      </c>
      <c r="K14" s="39"/>
      <c r="L14" s="38" t="s">
        <v>18</v>
      </c>
      <c r="M14" s="14" t="s">
        <v>19</v>
      </c>
      <c r="N14" s="39"/>
      <c r="O14" s="38" t="s">
        <v>18</v>
      </c>
      <c r="P14" s="14" t="s">
        <v>19</v>
      </c>
      <c r="Q14" s="39"/>
      <c r="R14" s="38" t="s">
        <v>18</v>
      </c>
      <c r="S14" s="14" t="s">
        <v>19</v>
      </c>
      <c r="T14" s="39"/>
      <c r="U14" s="42"/>
      <c r="V14" s="15"/>
    </row>
    <row r="15" spans="1:22" s="166" customFormat="1" ht="12.75">
      <c r="A15" s="157" t="s">
        <v>20</v>
      </c>
      <c r="B15" s="158">
        <v>120</v>
      </c>
      <c r="C15" s="159"/>
      <c r="D15" s="160">
        <v>24</v>
      </c>
      <c r="E15" s="161">
        <v>2</v>
      </c>
      <c r="F15" s="162"/>
      <c r="G15" s="160">
        <v>24</v>
      </c>
      <c r="H15" s="163">
        <v>2</v>
      </c>
      <c r="I15" s="159"/>
      <c r="J15" s="160">
        <v>18</v>
      </c>
      <c r="K15" s="161">
        <v>2</v>
      </c>
      <c r="L15" s="159"/>
      <c r="M15" s="160">
        <v>18</v>
      </c>
      <c r="N15" s="161">
        <v>2</v>
      </c>
      <c r="O15" s="159"/>
      <c r="P15" s="160">
        <v>18</v>
      </c>
      <c r="Q15" s="161">
        <v>2</v>
      </c>
      <c r="R15" s="159"/>
      <c r="S15" s="160">
        <v>18</v>
      </c>
      <c r="T15" s="161">
        <v>2</v>
      </c>
      <c r="U15" s="164"/>
      <c r="V15" s="165"/>
    </row>
    <row r="16" spans="1:22" s="10" customFormat="1" ht="12">
      <c r="A16" s="51" t="s">
        <v>110</v>
      </c>
      <c r="B16" s="32">
        <v>84</v>
      </c>
      <c r="C16" s="61"/>
      <c r="D16" s="19">
        <v>24</v>
      </c>
      <c r="E16" s="62">
        <v>2</v>
      </c>
      <c r="F16" s="16"/>
      <c r="G16" s="19">
        <v>24</v>
      </c>
      <c r="H16" s="34">
        <v>2</v>
      </c>
      <c r="I16" s="61"/>
      <c r="J16" s="19">
        <v>18</v>
      </c>
      <c r="K16" s="62">
        <v>2</v>
      </c>
      <c r="L16" s="61"/>
      <c r="M16" s="19">
        <v>18</v>
      </c>
      <c r="N16" s="62">
        <v>2</v>
      </c>
      <c r="O16" s="61"/>
      <c r="P16" s="19"/>
      <c r="Q16" s="62"/>
      <c r="R16" s="61"/>
      <c r="S16" s="19"/>
      <c r="T16" s="62"/>
      <c r="U16" s="43" t="s">
        <v>75</v>
      </c>
      <c r="V16" s="17" t="s">
        <v>44</v>
      </c>
    </row>
    <row r="17" spans="1:22" s="10" customFormat="1" ht="12">
      <c r="A17" s="51" t="s">
        <v>79</v>
      </c>
      <c r="B17" s="32">
        <v>36</v>
      </c>
      <c r="C17" s="61"/>
      <c r="D17" s="19" t="s">
        <v>80</v>
      </c>
      <c r="E17" s="62"/>
      <c r="F17" s="16"/>
      <c r="G17" s="19" t="s">
        <v>80</v>
      </c>
      <c r="H17" s="34"/>
      <c r="I17" s="61"/>
      <c r="J17" s="19" t="s">
        <v>80</v>
      </c>
      <c r="K17" s="62"/>
      <c r="L17" s="61"/>
      <c r="M17" s="19" t="s">
        <v>80</v>
      </c>
      <c r="N17" s="62"/>
      <c r="O17" s="61"/>
      <c r="P17" s="19">
        <v>18</v>
      </c>
      <c r="Q17" s="62">
        <v>2</v>
      </c>
      <c r="R17" s="61"/>
      <c r="S17" s="19">
        <v>18</v>
      </c>
      <c r="T17" s="62">
        <v>2</v>
      </c>
      <c r="U17" s="43" t="s">
        <v>55</v>
      </c>
      <c r="V17" s="17" t="s">
        <v>23</v>
      </c>
    </row>
    <row r="18" spans="1:22" s="166" customFormat="1" ht="12.75">
      <c r="A18" s="167" t="s">
        <v>33</v>
      </c>
      <c r="B18" s="168">
        <v>375</v>
      </c>
      <c r="C18" s="169">
        <v>105</v>
      </c>
      <c r="D18" s="170">
        <v>30</v>
      </c>
      <c r="E18" s="171">
        <v>22</v>
      </c>
      <c r="F18" s="172">
        <v>90</v>
      </c>
      <c r="G18" s="170">
        <v>30</v>
      </c>
      <c r="H18" s="173">
        <v>18</v>
      </c>
      <c r="I18" s="169">
        <v>45</v>
      </c>
      <c r="J18" s="170">
        <v>30</v>
      </c>
      <c r="K18" s="171">
        <v>14</v>
      </c>
      <c r="L18" s="169">
        <v>30</v>
      </c>
      <c r="M18" s="170">
        <v>15</v>
      </c>
      <c r="N18" s="171">
        <v>7</v>
      </c>
      <c r="O18" s="169"/>
      <c r="P18" s="170"/>
      <c r="Q18" s="171"/>
      <c r="R18" s="169"/>
      <c r="S18" s="170"/>
      <c r="T18" s="171"/>
      <c r="U18" s="174"/>
      <c r="V18" s="175"/>
    </row>
    <row r="19" spans="1:22" s="10" customFormat="1" ht="12">
      <c r="A19" s="51" t="s">
        <v>81</v>
      </c>
      <c r="B19" s="32">
        <v>30</v>
      </c>
      <c r="C19" s="61">
        <v>30</v>
      </c>
      <c r="D19" s="19"/>
      <c r="E19" s="62">
        <v>4</v>
      </c>
      <c r="F19" s="16"/>
      <c r="G19" s="19"/>
      <c r="H19" s="34"/>
      <c r="I19" s="61"/>
      <c r="J19" s="19"/>
      <c r="K19" s="62"/>
      <c r="L19" s="61"/>
      <c r="M19" s="19"/>
      <c r="N19" s="62"/>
      <c r="O19" s="61"/>
      <c r="P19" s="19"/>
      <c r="Q19" s="62"/>
      <c r="R19" s="61"/>
      <c r="S19" s="19"/>
      <c r="T19" s="62"/>
      <c r="U19" s="43"/>
      <c r="V19" s="17" t="s">
        <v>26</v>
      </c>
    </row>
    <row r="20" spans="1:22" s="10" customFormat="1" ht="12">
      <c r="A20" s="51" t="s">
        <v>82</v>
      </c>
      <c r="B20" s="32">
        <v>30</v>
      </c>
      <c r="C20" s="61">
        <v>30</v>
      </c>
      <c r="D20" s="19"/>
      <c r="E20" s="62">
        <v>4</v>
      </c>
      <c r="F20" s="16"/>
      <c r="G20" s="19"/>
      <c r="H20" s="34"/>
      <c r="I20" s="61"/>
      <c r="J20" s="19"/>
      <c r="K20" s="62"/>
      <c r="L20" s="61"/>
      <c r="M20" s="19"/>
      <c r="N20" s="62"/>
      <c r="O20" s="61"/>
      <c r="P20" s="19"/>
      <c r="Q20" s="62"/>
      <c r="R20" s="61"/>
      <c r="S20" s="19"/>
      <c r="T20" s="62"/>
      <c r="U20" s="43"/>
      <c r="V20" s="17" t="s">
        <v>26</v>
      </c>
    </row>
    <row r="21" spans="1:22" s="10" customFormat="1" ht="12">
      <c r="A21" s="51" t="s">
        <v>84</v>
      </c>
      <c r="B21" s="32">
        <v>45</v>
      </c>
      <c r="C21" s="61">
        <v>30</v>
      </c>
      <c r="D21" s="19">
        <v>15</v>
      </c>
      <c r="E21" s="62">
        <v>8</v>
      </c>
      <c r="F21" s="16"/>
      <c r="G21" s="19"/>
      <c r="H21" s="34"/>
      <c r="I21" s="61"/>
      <c r="J21" s="19"/>
      <c r="K21" s="62"/>
      <c r="L21" s="61"/>
      <c r="M21" s="19"/>
      <c r="N21" s="62"/>
      <c r="O21" s="61"/>
      <c r="P21" s="19"/>
      <c r="Q21" s="62"/>
      <c r="R21" s="61"/>
      <c r="S21" s="19"/>
      <c r="T21" s="62"/>
      <c r="U21" s="43" t="s">
        <v>26</v>
      </c>
      <c r="V21" s="17" t="s">
        <v>26</v>
      </c>
    </row>
    <row r="22" spans="1:22" s="10" customFormat="1" ht="12">
      <c r="A22" s="51" t="s">
        <v>88</v>
      </c>
      <c r="B22" s="32">
        <v>30</v>
      </c>
      <c r="C22" s="61">
        <v>15</v>
      </c>
      <c r="D22" s="19">
        <v>15</v>
      </c>
      <c r="E22" s="62">
        <v>6</v>
      </c>
      <c r="F22" s="16"/>
      <c r="G22" s="19"/>
      <c r="H22" s="34"/>
      <c r="I22" s="61"/>
      <c r="J22" s="19"/>
      <c r="K22" s="62"/>
      <c r="L22" s="61"/>
      <c r="M22" s="19"/>
      <c r="N22" s="62"/>
      <c r="O22" s="61"/>
      <c r="P22" s="19"/>
      <c r="Q22" s="62"/>
      <c r="R22" s="61"/>
      <c r="S22" s="19"/>
      <c r="T22" s="62"/>
      <c r="U22" s="43" t="s">
        <v>26</v>
      </c>
      <c r="V22" s="17" t="s">
        <v>26</v>
      </c>
    </row>
    <row r="23" spans="1:22" s="10" customFormat="1" ht="12">
      <c r="A23" s="51" t="s">
        <v>83</v>
      </c>
      <c r="B23" s="32">
        <v>30</v>
      </c>
      <c r="C23" s="61"/>
      <c r="D23" s="19"/>
      <c r="E23" s="62"/>
      <c r="F23" s="16">
        <v>30</v>
      </c>
      <c r="G23" s="19"/>
      <c r="H23" s="34">
        <v>4</v>
      </c>
      <c r="I23" s="61"/>
      <c r="J23" s="19"/>
      <c r="K23" s="62"/>
      <c r="L23" s="61"/>
      <c r="M23" s="19"/>
      <c r="N23" s="62"/>
      <c r="O23" s="61"/>
      <c r="P23" s="19"/>
      <c r="Q23" s="62"/>
      <c r="R23" s="61"/>
      <c r="S23" s="19"/>
      <c r="T23" s="62"/>
      <c r="U23" s="43"/>
      <c r="V23" s="17" t="s">
        <v>30</v>
      </c>
    </row>
    <row r="24" spans="1:22" s="10" customFormat="1" ht="12">
      <c r="A24" s="51" t="s">
        <v>87</v>
      </c>
      <c r="B24" s="32">
        <v>45</v>
      </c>
      <c r="C24" s="61"/>
      <c r="D24" s="19"/>
      <c r="E24" s="62"/>
      <c r="F24" s="16">
        <v>30</v>
      </c>
      <c r="G24" s="19">
        <v>15</v>
      </c>
      <c r="H24" s="34">
        <v>7</v>
      </c>
      <c r="I24" s="61"/>
      <c r="J24" s="19"/>
      <c r="K24" s="62"/>
      <c r="L24" s="61"/>
      <c r="M24" s="19"/>
      <c r="N24" s="62"/>
      <c r="O24" s="61"/>
      <c r="P24" s="19"/>
      <c r="Q24" s="62"/>
      <c r="R24" s="61"/>
      <c r="S24" s="19"/>
      <c r="T24" s="62"/>
      <c r="U24" s="43" t="s">
        <v>30</v>
      </c>
      <c r="V24" s="17" t="s">
        <v>30</v>
      </c>
    </row>
    <row r="25" spans="1:22" s="10" customFormat="1" ht="12">
      <c r="A25" s="51" t="s">
        <v>85</v>
      </c>
      <c r="B25" s="33">
        <v>75</v>
      </c>
      <c r="C25" s="61"/>
      <c r="D25" s="19"/>
      <c r="E25" s="62"/>
      <c r="F25" s="16">
        <v>30</v>
      </c>
      <c r="G25" s="19">
        <v>15</v>
      </c>
      <c r="H25" s="34">
        <v>7</v>
      </c>
      <c r="I25" s="61">
        <v>15</v>
      </c>
      <c r="J25" s="19">
        <v>15</v>
      </c>
      <c r="K25" s="62">
        <v>6</v>
      </c>
      <c r="L25" s="61"/>
      <c r="M25" s="19"/>
      <c r="N25" s="62"/>
      <c r="O25" s="61"/>
      <c r="P25" s="19"/>
      <c r="Q25" s="62"/>
      <c r="R25" s="61"/>
      <c r="S25" s="19"/>
      <c r="T25" s="62"/>
      <c r="U25" s="43" t="s">
        <v>77</v>
      </c>
      <c r="V25" s="17" t="s">
        <v>35</v>
      </c>
    </row>
    <row r="26" spans="1:22" s="10" customFormat="1" ht="12">
      <c r="A26" s="51" t="s">
        <v>89</v>
      </c>
      <c r="B26" s="32">
        <v>45</v>
      </c>
      <c r="C26" s="61"/>
      <c r="D26" s="19"/>
      <c r="E26" s="62"/>
      <c r="F26" s="16"/>
      <c r="G26" s="19"/>
      <c r="H26" s="34"/>
      <c r="I26" s="61">
        <v>30</v>
      </c>
      <c r="J26" s="19">
        <v>15</v>
      </c>
      <c r="K26" s="62">
        <v>8</v>
      </c>
      <c r="L26" s="61"/>
      <c r="M26" s="19"/>
      <c r="N26" s="62"/>
      <c r="O26" s="61"/>
      <c r="P26" s="19"/>
      <c r="Q26" s="62"/>
      <c r="R26" s="61"/>
      <c r="S26" s="19"/>
      <c r="T26" s="62"/>
      <c r="U26" s="43" t="s">
        <v>35</v>
      </c>
      <c r="V26" s="17" t="s">
        <v>35</v>
      </c>
    </row>
    <row r="27" spans="1:22" s="10" customFormat="1" ht="12">
      <c r="A27" s="51" t="s">
        <v>86</v>
      </c>
      <c r="B27" s="32">
        <v>45</v>
      </c>
      <c r="C27" s="61"/>
      <c r="D27" s="19"/>
      <c r="E27" s="62"/>
      <c r="F27" s="16"/>
      <c r="G27" s="19"/>
      <c r="H27" s="34"/>
      <c r="I27" s="61"/>
      <c r="J27" s="19"/>
      <c r="K27" s="62"/>
      <c r="L27" s="61">
        <v>30</v>
      </c>
      <c r="M27" s="19">
        <v>15</v>
      </c>
      <c r="N27" s="62">
        <v>7</v>
      </c>
      <c r="O27" s="61"/>
      <c r="P27" s="19"/>
      <c r="Q27" s="62"/>
      <c r="R27" s="61"/>
      <c r="S27" s="19"/>
      <c r="T27" s="62"/>
      <c r="U27" s="43" t="s">
        <v>44</v>
      </c>
      <c r="V27" s="17" t="s">
        <v>44</v>
      </c>
    </row>
    <row r="28" spans="1:22" s="166" customFormat="1" ht="12.75">
      <c r="A28" s="167" t="s">
        <v>74</v>
      </c>
      <c r="B28" s="168">
        <v>486</v>
      </c>
      <c r="C28" s="169">
        <v>15</v>
      </c>
      <c r="D28" s="170">
        <v>15</v>
      </c>
      <c r="E28" s="171">
        <v>6</v>
      </c>
      <c r="F28" s="172">
        <v>21</v>
      </c>
      <c r="G28" s="170">
        <v>39</v>
      </c>
      <c r="H28" s="173">
        <v>10</v>
      </c>
      <c r="I28" s="169">
        <v>111</v>
      </c>
      <c r="J28" s="170"/>
      <c r="K28" s="171">
        <v>14</v>
      </c>
      <c r="L28" s="169">
        <v>75</v>
      </c>
      <c r="M28" s="170"/>
      <c r="N28" s="171">
        <v>11</v>
      </c>
      <c r="O28" s="169">
        <v>90</v>
      </c>
      <c r="P28" s="170">
        <v>15</v>
      </c>
      <c r="Q28" s="171">
        <v>14</v>
      </c>
      <c r="R28" s="169">
        <v>105</v>
      </c>
      <c r="S28" s="170"/>
      <c r="T28" s="171">
        <v>14</v>
      </c>
      <c r="U28" s="174"/>
      <c r="V28" s="175"/>
    </row>
    <row r="29" spans="1:22" s="10" customFormat="1" ht="12">
      <c r="A29" s="52" t="s">
        <v>136</v>
      </c>
      <c r="B29" s="32">
        <v>105</v>
      </c>
      <c r="C29" s="61" t="s">
        <v>80</v>
      </c>
      <c r="D29" s="19"/>
      <c r="E29" s="62"/>
      <c r="F29" s="16"/>
      <c r="G29" s="19"/>
      <c r="H29" s="34"/>
      <c r="I29" s="61">
        <v>15</v>
      </c>
      <c r="J29" s="19"/>
      <c r="K29" s="62">
        <v>1</v>
      </c>
      <c r="L29" s="61">
        <v>30</v>
      </c>
      <c r="M29" s="19"/>
      <c r="N29" s="62">
        <v>2</v>
      </c>
      <c r="O29" s="61">
        <v>15</v>
      </c>
      <c r="P29" s="19"/>
      <c r="Q29" s="62">
        <v>1</v>
      </c>
      <c r="R29" s="61">
        <v>45</v>
      </c>
      <c r="S29" s="19"/>
      <c r="T29" s="62">
        <v>3</v>
      </c>
      <c r="U29" s="43" t="s">
        <v>109</v>
      </c>
      <c r="V29" s="17"/>
    </row>
    <row r="30" spans="1:22" s="10" customFormat="1" ht="12">
      <c r="A30" s="51" t="s">
        <v>104</v>
      </c>
      <c r="B30" s="32">
        <v>30</v>
      </c>
      <c r="C30" s="61">
        <v>15</v>
      </c>
      <c r="D30" s="19">
        <v>15</v>
      </c>
      <c r="E30" s="62">
        <v>6</v>
      </c>
      <c r="F30" s="63"/>
      <c r="G30" s="64"/>
      <c r="H30" s="65"/>
      <c r="I30" s="66"/>
      <c r="J30" s="64"/>
      <c r="K30" s="67"/>
      <c r="L30" s="66"/>
      <c r="M30" s="64"/>
      <c r="N30" s="67"/>
      <c r="O30" s="66"/>
      <c r="P30" s="64"/>
      <c r="Q30" s="67"/>
      <c r="R30" s="66"/>
      <c r="S30" s="64"/>
      <c r="T30" s="67"/>
      <c r="U30" s="44" t="s">
        <v>26</v>
      </c>
      <c r="V30" s="17" t="s">
        <v>26</v>
      </c>
    </row>
    <row r="31" spans="1:22" s="10" customFormat="1" ht="12">
      <c r="A31" s="51" t="s">
        <v>93</v>
      </c>
      <c r="B31" s="32">
        <v>30</v>
      </c>
      <c r="C31" s="61"/>
      <c r="D31" s="19"/>
      <c r="E31" s="62"/>
      <c r="F31" s="68">
        <v>15</v>
      </c>
      <c r="G31" s="69">
        <v>15</v>
      </c>
      <c r="H31" s="70">
        <v>6</v>
      </c>
      <c r="I31" s="61"/>
      <c r="J31" s="19"/>
      <c r="K31" s="62"/>
      <c r="L31" s="61"/>
      <c r="M31" s="19"/>
      <c r="N31" s="62"/>
      <c r="O31" s="61"/>
      <c r="P31" s="19"/>
      <c r="Q31" s="62"/>
      <c r="R31" s="61"/>
      <c r="S31" s="19"/>
      <c r="T31" s="62"/>
      <c r="U31" s="43" t="s">
        <v>30</v>
      </c>
      <c r="V31" s="17" t="s">
        <v>30</v>
      </c>
    </row>
    <row r="32" spans="1:22" s="10" customFormat="1" ht="12">
      <c r="A32" s="52" t="s">
        <v>90</v>
      </c>
      <c r="B32" s="32">
        <v>30</v>
      </c>
      <c r="C32" s="61"/>
      <c r="D32" s="19"/>
      <c r="E32" s="62"/>
      <c r="F32" s="16">
        <v>6</v>
      </c>
      <c r="G32" s="19">
        <v>24</v>
      </c>
      <c r="H32" s="34">
        <v>4</v>
      </c>
      <c r="I32" s="61"/>
      <c r="J32" s="19"/>
      <c r="K32" s="62"/>
      <c r="L32" s="61"/>
      <c r="M32" s="19"/>
      <c r="N32" s="62"/>
      <c r="O32" s="61"/>
      <c r="P32" s="19"/>
      <c r="Q32" s="62"/>
      <c r="R32" s="61"/>
      <c r="S32" s="19"/>
      <c r="T32" s="62"/>
      <c r="U32" s="43" t="s">
        <v>30</v>
      </c>
      <c r="V32" s="17"/>
    </row>
    <row r="33" spans="1:22" s="10" customFormat="1" ht="12">
      <c r="A33" s="51" t="s">
        <v>105</v>
      </c>
      <c r="B33" s="32">
        <v>15</v>
      </c>
      <c r="C33" s="61"/>
      <c r="D33" s="19"/>
      <c r="E33" s="62"/>
      <c r="F33" s="68"/>
      <c r="G33" s="19"/>
      <c r="H33" s="34"/>
      <c r="I33" s="61">
        <v>15</v>
      </c>
      <c r="J33" s="19"/>
      <c r="K33" s="62">
        <v>2</v>
      </c>
      <c r="L33" s="61"/>
      <c r="M33" s="19"/>
      <c r="N33" s="62"/>
      <c r="O33" s="61"/>
      <c r="P33" s="19"/>
      <c r="Q33" s="62"/>
      <c r="R33" s="61"/>
      <c r="S33" s="19"/>
      <c r="T33" s="62"/>
      <c r="U33" s="43"/>
      <c r="V33" s="17" t="s">
        <v>35</v>
      </c>
    </row>
    <row r="34" spans="1:22" s="10" customFormat="1" ht="12">
      <c r="A34" s="53" t="s">
        <v>106</v>
      </c>
      <c r="B34" s="32">
        <v>15</v>
      </c>
      <c r="C34" s="61"/>
      <c r="D34" s="19"/>
      <c r="E34" s="71"/>
      <c r="F34" s="72"/>
      <c r="G34" s="19"/>
      <c r="H34" s="34"/>
      <c r="I34" s="61">
        <v>15</v>
      </c>
      <c r="J34" s="19"/>
      <c r="K34" s="62">
        <v>2</v>
      </c>
      <c r="L34" s="61"/>
      <c r="M34" s="19"/>
      <c r="N34" s="62"/>
      <c r="O34" s="61"/>
      <c r="P34" s="19"/>
      <c r="Q34" s="62"/>
      <c r="R34" s="61"/>
      <c r="S34" s="19"/>
      <c r="T34" s="62"/>
      <c r="U34" s="43"/>
      <c r="V34" s="17" t="s">
        <v>35</v>
      </c>
    </row>
    <row r="35" spans="1:22" s="10" customFormat="1" ht="12">
      <c r="A35" s="51" t="s">
        <v>101</v>
      </c>
      <c r="B35" s="32">
        <v>30</v>
      </c>
      <c r="C35" s="61"/>
      <c r="D35" s="19"/>
      <c r="E35" s="62"/>
      <c r="F35" s="16"/>
      <c r="G35" s="19"/>
      <c r="H35" s="34"/>
      <c r="I35" s="61">
        <v>30</v>
      </c>
      <c r="J35" s="19"/>
      <c r="K35" s="62">
        <v>4</v>
      </c>
      <c r="L35" s="61"/>
      <c r="M35" s="19"/>
      <c r="N35" s="62"/>
      <c r="O35" s="61"/>
      <c r="P35" s="19"/>
      <c r="Q35" s="62"/>
      <c r="R35" s="61"/>
      <c r="S35" s="19"/>
      <c r="T35" s="62"/>
      <c r="U35" s="43"/>
      <c r="V35" s="17" t="s">
        <v>35</v>
      </c>
    </row>
    <row r="36" spans="1:22" s="10" customFormat="1" ht="12">
      <c r="A36" s="51" t="s">
        <v>107</v>
      </c>
      <c r="B36" s="32">
        <v>15</v>
      </c>
      <c r="C36" s="61"/>
      <c r="D36" s="19"/>
      <c r="E36" s="62"/>
      <c r="F36" s="16"/>
      <c r="G36" s="19"/>
      <c r="H36" s="34"/>
      <c r="I36" s="61">
        <v>15</v>
      </c>
      <c r="J36" s="19"/>
      <c r="K36" s="71">
        <v>2</v>
      </c>
      <c r="L36" s="73"/>
      <c r="M36" s="19"/>
      <c r="N36" s="62"/>
      <c r="O36" s="61"/>
      <c r="P36" s="19"/>
      <c r="Q36" s="62"/>
      <c r="R36" s="61"/>
      <c r="S36" s="19"/>
      <c r="T36" s="62"/>
      <c r="U36" s="43" t="s">
        <v>35</v>
      </c>
      <c r="V36" s="17" t="s">
        <v>80</v>
      </c>
    </row>
    <row r="37" spans="1:22" s="10" customFormat="1" ht="12">
      <c r="A37" s="51" t="s">
        <v>137</v>
      </c>
      <c r="B37" s="32">
        <v>6</v>
      </c>
      <c r="C37" s="61"/>
      <c r="D37" s="19"/>
      <c r="E37" s="62"/>
      <c r="F37" s="16" t="s">
        <v>80</v>
      </c>
      <c r="G37" s="19"/>
      <c r="H37" s="34"/>
      <c r="I37" s="61">
        <v>6</v>
      </c>
      <c r="J37" s="19"/>
      <c r="K37" s="62">
        <v>1</v>
      </c>
      <c r="L37" s="61"/>
      <c r="M37" s="19"/>
      <c r="N37" s="62"/>
      <c r="O37" s="61"/>
      <c r="P37" s="19"/>
      <c r="Q37" s="62"/>
      <c r="R37" s="61"/>
      <c r="S37" s="19"/>
      <c r="T37" s="62"/>
      <c r="U37" s="43" t="s">
        <v>35</v>
      </c>
      <c r="V37" s="17"/>
    </row>
    <row r="38" spans="1:22" s="10" customFormat="1" ht="12">
      <c r="A38" s="53" t="s">
        <v>138</v>
      </c>
      <c r="B38" s="32">
        <v>15</v>
      </c>
      <c r="C38" s="61"/>
      <c r="D38" s="19"/>
      <c r="E38" s="62"/>
      <c r="F38" s="16"/>
      <c r="G38" s="19"/>
      <c r="H38" s="34"/>
      <c r="I38" s="61">
        <v>15</v>
      </c>
      <c r="J38" s="19"/>
      <c r="K38" s="62">
        <v>2</v>
      </c>
      <c r="L38" s="61"/>
      <c r="M38" s="19"/>
      <c r="N38" s="62"/>
      <c r="O38" s="61"/>
      <c r="P38" s="19"/>
      <c r="Q38" s="62"/>
      <c r="R38" s="61"/>
      <c r="S38" s="19"/>
      <c r="T38" s="62"/>
      <c r="U38" s="43" t="s">
        <v>35</v>
      </c>
      <c r="V38" s="17"/>
    </row>
    <row r="39" spans="1:22" s="10" customFormat="1" ht="12">
      <c r="A39" s="51" t="s">
        <v>103</v>
      </c>
      <c r="B39" s="32">
        <v>15</v>
      </c>
      <c r="C39" s="61"/>
      <c r="D39" s="19"/>
      <c r="E39" s="62"/>
      <c r="F39" s="16"/>
      <c r="G39" s="19"/>
      <c r="H39" s="34"/>
      <c r="I39" s="74"/>
      <c r="J39" s="19"/>
      <c r="K39" s="62"/>
      <c r="L39" s="61">
        <v>15</v>
      </c>
      <c r="M39" s="19"/>
      <c r="N39" s="62">
        <v>3</v>
      </c>
      <c r="O39" s="61"/>
      <c r="P39" s="19"/>
      <c r="Q39" s="62"/>
      <c r="R39" s="61"/>
      <c r="S39" s="19"/>
      <c r="T39" s="62"/>
      <c r="U39" s="43" t="s">
        <v>44</v>
      </c>
      <c r="V39" s="17"/>
    </row>
    <row r="40" spans="1:22" s="10" customFormat="1" ht="12">
      <c r="A40" s="51" t="s">
        <v>91</v>
      </c>
      <c r="B40" s="32">
        <v>15</v>
      </c>
      <c r="C40" s="61"/>
      <c r="D40" s="19"/>
      <c r="E40" s="62"/>
      <c r="F40" s="16"/>
      <c r="G40" s="19"/>
      <c r="H40" s="34"/>
      <c r="I40" s="61"/>
      <c r="J40" s="19"/>
      <c r="K40" s="62"/>
      <c r="L40" s="61">
        <v>15</v>
      </c>
      <c r="M40" s="19"/>
      <c r="N40" s="62">
        <v>3</v>
      </c>
      <c r="O40" s="61"/>
      <c r="P40" s="19"/>
      <c r="Q40" s="62"/>
      <c r="R40" s="61"/>
      <c r="S40" s="19"/>
      <c r="T40" s="62"/>
      <c r="U40" s="43"/>
      <c r="V40" s="17" t="s">
        <v>44</v>
      </c>
    </row>
    <row r="41" spans="1:22" s="10" customFormat="1" ht="12">
      <c r="A41" s="51" t="s">
        <v>94</v>
      </c>
      <c r="B41" s="32">
        <v>15</v>
      </c>
      <c r="C41" s="61"/>
      <c r="D41" s="19"/>
      <c r="E41" s="62"/>
      <c r="F41" s="16"/>
      <c r="G41" s="19"/>
      <c r="H41" s="34"/>
      <c r="I41" s="61"/>
      <c r="J41" s="19"/>
      <c r="K41" s="62"/>
      <c r="L41" s="61">
        <v>15</v>
      </c>
      <c r="M41" s="19"/>
      <c r="N41" s="62">
        <v>3</v>
      </c>
      <c r="O41" s="61"/>
      <c r="P41" s="19"/>
      <c r="Q41" s="62"/>
      <c r="R41" s="61"/>
      <c r="S41" s="19"/>
      <c r="T41" s="62"/>
      <c r="U41" s="43"/>
      <c r="V41" s="17" t="s">
        <v>44</v>
      </c>
    </row>
    <row r="42" spans="1:22" s="10" customFormat="1" ht="12">
      <c r="A42" s="51" t="s">
        <v>92</v>
      </c>
      <c r="B42" s="32">
        <v>15</v>
      </c>
      <c r="C42" s="61"/>
      <c r="D42" s="19"/>
      <c r="E42" s="62"/>
      <c r="F42" s="16"/>
      <c r="G42" s="19"/>
      <c r="H42" s="34"/>
      <c r="I42" s="61"/>
      <c r="J42" s="19"/>
      <c r="K42" s="62"/>
      <c r="L42" s="61"/>
      <c r="M42" s="19"/>
      <c r="N42" s="62"/>
      <c r="O42" s="61">
        <v>15</v>
      </c>
      <c r="P42" s="19"/>
      <c r="Q42" s="62">
        <v>2</v>
      </c>
      <c r="R42" s="61"/>
      <c r="S42" s="19"/>
      <c r="T42" s="62"/>
      <c r="U42" s="43"/>
      <c r="V42" s="17" t="s">
        <v>49</v>
      </c>
    </row>
    <row r="43" spans="1:22" s="10" customFormat="1" ht="12">
      <c r="A43" s="51" t="s">
        <v>96</v>
      </c>
      <c r="B43" s="32">
        <v>30</v>
      </c>
      <c r="C43" s="61"/>
      <c r="D43" s="19"/>
      <c r="E43" s="62"/>
      <c r="F43" s="16"/>
      <c r="G43" s="19"/>
      <c r="H43" s="34"/>
      <c r="I43" s="61"/>
      <c r="J43" s="19"/>
      <c r="K43" s="62"/>
      <c r="L43" s="61"/>
      <c r="M43" s="19"/>
      <c r="N43" s="62"/>
      <c r="O43" s="61">
        <v>30</v>
      </c>
      <c r="P43" s="19"/>
      <c r="Q43" s="62">
        <v>4</v>
      </c>
      <c r="R43" s="61"/>
      <c r="S43" s="19"/>
      <c r="T43" s="62"/>
      <c r="U43" s="43" t="s">
        <v>80</v>
      </c>
      <c r="V43" s="17" t="s">
        <v>49</v>
      </c>
    </row>
    <row r="44" spans="1:22" s="10" customFormat="1" ht="12">
      <c r="A44" s="51" t="s">
        <v>97</v>
      </c>
      <c r="B44" s="32">
        <v>15</v>
      </c>
      <c r="C44" s="61"/>
      <c r="D44" s="19"/>
      <c r="E44" s="62"/>
      <c r="F44" s="16"/>
      <c r="G44" s="19"/>
      <c r="H44" s="34"/>
      <c r="I44" s="61"/>
      <c r="J44" s="19"/>
      <c r="K44" s="62"/>
      <c r="L44" s="61"/>
      <c r="M44" s="19"/>
      <c r="N44" s="62"/>
      <c r="O44" s="61">
        <v>15</v>
      </c>
      <c r="P44" s="19" t="s">
        <v>80</v>
      </c>
      <c r="Q44" s="62">
        <v>2</v>
      </c>
      <c r="R44" s="61"/>
      <c r="S44" s="19"/>
      <c r="T44" s="62"/>
      <c r="U44" s="43" t="s">
        <v>80</v>
      </c>
      <c r="V44" s="17" t="s">
        <v>49</v>
      </c>
    </row>
    <row r="45" spans="1:22" s="10" customFormat="1" ht="12">
      <c r="A45" s="51" t="s">
        <v>98</v>
      </c>
      <c r="B45" s="32">
        <v>30</v>
      </c>
      <c r="C45" s="61"/>
      <c r="D45" s="19"/>
      <c r="E45" s="62"/>
      <c r="F45" s="16"/>
      <c r="G45" s="19"/>
      <c r="H45" s="34"/>
      <c r="I45" s="61"/>
      <c r="J45" s="19"/>
      <c r="K45" s="62"/>
      <c r="L45" s="61"/>
      <c r="M45" s="19"/>
      <c r="N45" s="62"/>
      <c r="O45" s="61">
        <v>15</v>
      </c>
      <c r="P45" s="19">
        <v>15</v>
      </c>
      <c r="Q45" s="62">
        <v>5</v>
      </c>
      <c r="R45" s="61"/>
      <c r="S45" s="19"/>
      <c r="T45" s="62"/>
      <c r="U45" s="43" t="s">
        <v>49</v>
      </c>
      <c r="V45" s="17" t="s">
        <v>49</v>
      </c>
    </row>
    <row r="46" spans="1:22" s="10" customFormat="1" ht="12">
      <c r="A46" s="52" t="s">
        <v>102</v>
      </c>
      <c r="B46" s="32">
        <v>15</v>
      </c>
      <c r="C46" s="61"/>
      <c r="D46" s="19"/>
      <c r="E46" s="62"/>
      <c r="F46" s="16"/>
      <c r="G46" s="19"/>
      <c r="H46" s="34"/>
      <c r="I46" s="61"/>
      <c r="J46" s="19"/>
      <c r="K46" s="62"/>
      <c r="L46" s="61" t="s">
        <v>80</v>
      </c>
      <c r="M46" s="19"/>
      <c r="N46" s="62"/>
      <c r="O46" s="61"/>
      <c r="P46" s="19"/>
      <c r="Q46" s="71"/>
      <c r="R46" s="73">
        <v>15</v>
      </c>
      <c r="S46" s="19" t="s">
        <v>80</v>
      </c>
      <c r="T46" s="62">
        <v>3</v>
      </c>
      <c r="U46" s="43"/>
      <c r="V46" s="17" t="s">
        <v>23</v>
      </c>
    </row>
    <row r="47" spans="1:22" s="10" customFormat="1" ht="12">
      <c r="A47" s="52" t="s">
        <v>99</v>
      </c>
      <c r="B47" s="32">
        <v>30</v>
      </c>
      <c r="C47" s="61"/>
      <c r="D47" s="19"/>
      <c r="E47" s="62"/>
      <c r="F47" s="16"/>
      <c r="G47" s="19"/>
      <c r="H47" s="34"/>
      <c r="I47" s="61"/>
      <c r="J47" s="19"/>
      <c r="K47" s="62"/>
      <c r="L47" s="61"/>
      <c r="M47" s="19"/>
      <c r="N47" s="62"/>
      <c r="O47" s="61"/>
      <c r="P47" s="19"/>
      <c r="Q47" s="62"/>
      <c r="R47" s="61">
        <v>30</v>
      </c>
      <c r="S47" s="19" t="s">
        <v>80</v>
      </c>
      <c r="T47" s="62">
        <v>5</v>
      </c>
      <c r="U47" s="43"/>
      <c r="V47" s="17" t="s">
        <v>23</v>
      </c>
    </row>
    <row r="48" spans="1:22" s="10" customFormat="1" ht="12">
      <c r="A48" s="51" t="s">
        <v>95</v>
      </c>
      <c r="B48" s="32">
        <v>15</v>
      </c>
      <c r="C48" s="61"/>
      <c r="D48" s="19"/>
      <c r="E48" s="62"/>
      <c r="F48" s="16"/>
      <c r="G48" s="19"/>
      <c r="H48" s="34"/>
      <c r="I48" s="61"/>
      <c r="J48" s="19"/>
      <c r="K48" s="71"/>
      <c r="L48" s="73"/>
      <c r="M48" s="19" t="s">
        <v>80</v>
      </c>
      <c r="N48" s="71"/>
      <c r="O48" s="73"/>
      <c r="P48" s="19"/>
      <c r="Q48" s="62"/>
      <c r="R48" s="61">
        <v>15</v>
      </c>
      <c r="S48" s="19"/>
      <c r="T48" s="62">
        <v>3</v>
      </c>
      <c r="U48" s="43" t="s">
        <v>80</v>
      </c>
      <c r="V48" s="17" t="s">
        <v>23</v>
      </c>
    </row>
    <row r="49" spans="1:22" s="166" customFormat="1" ht="12.75">
      <c r="A49" s="167" t="s">
        <v>73</v>
      </c>
      <c r="B49" s="168">
        <v>138</v>
      </c>
      <c r="C49" s="176"/>
      <c r="D49" s="170"/>
      <c r="E49" s="171"/>
      <c r="F49" s="172"/>
      <c r="G49" s="170"/>
      <c r="H49" s="173"/>
      <c r="I49" s="169"/>
      <c r="J49" s="170"/>
      <c r="K49" s="171"/>
      <c r="L49" s="169">
        <v>24</v>
      </c>
      <c r="M49" s="170">
        <v>24</v>
      </c>
      <c r="N49" s="171">
        <v>10</v>
      </c>
      <c r="O49" s="169">
        <v>30</v>
      </c>
      <c r="P49" s="170">
        <v>30</v>
      </c>
      <c r="Q49" s="171">
        <v>14</v>
      </c>
      <c r="R49" s="169">
        <v>15</v>
      </c>
      <c r="S49" s="170">
        <v>15</v>
      </c>
      <c r="T49" s="171">
        <v>14</v>
      </c>
      <c r="U49" s="174"/>
      <c r="V49" s="175"/>
    </row>
    <row r="50" spans="1:22" s="18" customFormat="1" ht="12">
      <c r="A50" s="110" t="s">
        <v>119</v>
      </c>
      <c r="B50" s="47">
        <v>138</v>
      </c>
      <c r="C50" s="111"/>
      <c r="D50" s="27"/>
      <c r="E50" s="79"/>
      <c r="F50" s="80"/>
      <c r="G50" s="27"/>
      <c r="H50" s="35"/>
      <c r="I50" s="78"/>
      <c r="J50" s="27"/>
      <c r="K50" s="79"/>
      <c r="L50" s="78">
        <v>24</v>
      </c>
      <c r="M50" s="27">
        <v>24</v>
      </c>
      <c r="N50" s="79">
        <v>10</v>
      </c>
      <c r="O50" s="78">
        <v>30</v>
      </c>
      <c r="P50" s="27">
        <v>30</v>
      </c>
      <c r="Q50" s="79">
        <v>14</v>
      </c>
      <c r="R50" s="78">
        <v>15</v>
      </c>
      <c r="S50" s="27">
        <v>15</v>
      </c>
      <c r="T50" s="79">
        <v>14</v>
      </c>
      <c r="U50" s="112"/>
      <c r="V50" s="113"/>
    </row>
    <row r="51" spans="1:22" s="10" customFormat="1" ht="12">
      <c r="A51" s="52" t="s">
        <v>143</v>
      </c>
      <c r="B51" s="102">
        <v>18</v>
      </c>
      <c r="C51" s="103"/>
      <c r="D51" s="104"/>
      <c r="E51" s="105"/>
      <c r="F51" s="106"/>
      <c r="G51" s="104"/>
      <c r="H51" s="107"/>
      <c r="I51" s="103"/>
      <c r="J51" s="104"/>
      <c r="K51" s="105"/>
      <c r="L51" s="103">
        <v>9</v>
      </c>
      <c r="M51" s="104">
        <v>9</v>
      </c>
      <c r="N51" s="105">
        <v>4</v>
      </c>
      <c r="O51" s="103"/>
      <c r="P51" s="104"/>
      <c r="Q51" s="105"/>
      <c r="R51" s="103"/>
      <c r="S51" s="104"/>
      <c r="T51" s="105"/>
      <c r="U51" s="108" t="s">
        <v>44</v>
      </c>
      <c r="V51" s="109" t="s">
        <v>44</v>
      </c>
    </row>
    <row r="52" spans="1:22" s="10" customFormat="1" ht="12">
      <c r="A52" s="51" t="s">
        <v>144</v>
      </c>
      <c r="B52" s="32">
        <v>15</v>
      </c>
      <c r="C52" s="61"/>
      <c r="D52" s="19"/>
      <c r="E52" s="62"/>
      <c r="F52" s="16"/>
      <c r="G52" s="19"/>
      <c r="H52" s="34"/>
      <c r="I52" s="61"/>
      <c r="J52" s="19"/>
      <c r="K52" s="62"/>
      <c r="L52" s="61">
        <v>15</v>
      </c>
      <c r="M52" s="19"/>
      <c r="N52" s="62">
        <v>3</v>
      </c>
      <c r="O52" s="61"/>
      <c r="P52" s="19"/>
      <c r="Q52" s="62"/>
      <c r="R52" s="61"/>
      <c r="S52" s="19"/>
      <c r="T52" s="62"/>
      <c r="U52" s="43"/>
      <c r="V52" s="17" t="s">
        <v>44</v>
      </c>
    </row>
    <row r="53" spans="1:22" s="10" customFormat="1" ht="12">
      <c r="A53" s="51" t="s">
        <v>145</v>
      </c>
      <c r="B53" s="32">
        <v>15</v>
      </c>
      <c r="C53" s="61"/>
      <c r="D53" s="19"/>
      <c r="E53" s="62"/>
      <c r="F53" s="16"/>
      <c r="G53" s="19"/>
      <c r="H53" s="34"/>
      <c r="I53" s="61"/>
      <c r="J53" s="19"/>
      <c r="K53" s="62"/>
      <c r="L53" s="61"/>
      <c r="M53" s="19"/>
      <c r="N53" s="62"/>
      <c r="O53" s="61">
        <v>15</v>
      </c>
      <c r="P53" s="19"/>
      <c r="Q53" s="62">
        <v>3</v>
      </c>
      <c r="R53" s="61"/>
      <c r="S53" s="19"/>
      <c r="T53" s="62"/>
      <c r="U53" s="43"/>
      <c r="V53" s="17" t="s">
        <v>49</v>
      </c>
    </row>
    <row r="54" spans="1:22" s="10" customFormat="1" ht="12">
      <c r="A54" s="51" t="s">
        <v>146</v>
      </c>
      <c r="B54" s="32">
        <v>15</v>
      </c>
      <c r="C54" s="61"/>
      <c r="D54" s="19"/>
      <c r="E54" s="62"/>
      <c r="F54" s="16"/>
      <c r="G54" s="19"/>
      <c r="H54" s="34"/>
      <c r="I54" s="61"/>
      <c r="J54" s="19"/>
      <c r="K54" s="62"/>
      <c r="L54" s="61"/>
      <c r="M54" s="19"/>
      <c r="N54" s="62"/>
      <c r="O54" s="61">
        <v>15</v>
      </c>
      <c r="P54" s="19"/>
      <c r="Q54" s="62">
        <v>3</v>
      </c>
      <c r="R54" s="61"/>
      <c r="S54" s="19"/>
      <c r="T54" s="62"/>
      <c r="U54" s="43" t="s">
        <v>44</v>
      </c>
      <c r="V54" s="17" t="s">
        <v>108</v>
      </c>
    </row>
    <row r="55" spans="1:22" s="10" customFormat="1" ht="12">
      <c r="A55" s="51" t="s">
        <v>147</v>
      </c>
      <c r="B55" s="32">
        <v>15</v>
      </c>
      <c r="C55" s="61"/>
      <c r="D55" s="19"/>
      <c r="E55" s="62"/>
      <c r="F55" s="16"/>
      <c r="G55" s="19"/>
      <c r="H55" s="34"/>
      <c r="I55" s="61"/>
      <c r="J55" s="19"/>
      <c r="K55" s="62"/>
      <c r="L55" s="61"/>
      <c r="M55" s="19"/>
      <c r="N55" s="62"/>
      <c r="O55" s="61"/>
      <c r="P55" s="19">
        <v>15</v>
      </c>
      <c r="Q55" s="62">
        <v>3</v>
      </c>
      <c r="R55" s="61"/>
      <c r="S55" s="19"/>
      <c r="T55" s="62"/>
      <c r="U55" s="43" t="s">
        <v>49</v>
      </c>
      <c r="V55" s="17"/>
    </row>
    <row r="56" spans="1:22" s="10" customFormat="1" ht="12">
      <c r="A56" s="51" t="s">
        <v>148</v>
      </c>
      <c r="B56" s="32">
        <v>15</v>
      </c>
      <c r="C56" s="61"/>
      <c r="D56" s="19"/>
      <c r="E56" s="62"/>
      <c r="F56" s="16"/>
      <c r="G56" s="19"/>
      <c r="H56" s="34"/>
      <c r="I56" s="61"/>
      <c r="J56" s="19"/>
      <c r="K56" s="62"/>
      <c r="L56" s="61"/>
      <c r="M56" s="19"/>
      <c r="N56" s="62"/>
      <c r="O56" s="61"/>
      <c r="P56" s="19"/>
      <c r="Q56" s="62"/>
      <c r="R56" s="61">
        <v>15</v>
      </c>
      <c r="S56" s="19"/>
      <c r="T56" s="62">
        <v>4</v>
      </c>
      <c r="U56" s="43" t="s">
        <v>23</v>
      </c>
      <c r="V56" s="17"/>
    </row>
    <row r="57" spans="1:22" s="10" customFormat="1" ht="12">
      <c r="A57" s="51" t="s">
        <v>149</v>
      </c>
      <c r="B57" s="32">
        <v>45</v>
      </c>
      <c r="C57" s="61"/>
      <c r="D57" s="19"/>
      <c r="E57" s="62"/>
      <c r="F57" s="16"/>
      <c r="G57" s="19"/>
      <c r="H57" s="34"/>
      <c r="I57" s="61"/>
      <c r="J57" s="19"/>
      <c r="K57" s="62"/>
      <c r="L57" s="61"/>
      <c r="M57" s="19">
        <v>15</v>
      </c>
      <c r="N57" s="62">
        <v>3</v>
      </c>
      <c r="O57" s="61"/>
      <c r="P57" s="19">
        <v>15</v>
      </c>
      <c r="Q57" s="62">
        <v>5</v>
      </c>
      <c r="R57" s="61"/>
      <c r="S57" s="19">
        <v>15</v>
      </c>
      <c r="T57" s="62">
        <v>10</v>
      </c>
      <c r="U57" s="43" t="s">
        <v>70</v>
      </c>
      <c r="V57" s="17"/>
    </row>
    <row r="58" spans="1:22" s="18" customFormat="1" ht="12">
      <c r="A58" s="54" t="s">
        <v>120</v>
      </c>
      <c r="B58" s="47">
        <v>138</v>
      </c>
      <c r="C58" s="78"/>
      <c r="D58" s="27"/>
      <c r="E58" s="79"/>
      <c r="F58" s="80"/>
      <c r="G58" s="27"/>
      <c r="H58" s="35"/>
      <c r="I58" s="78"/>
      <c r="J58" s="27"/>
      <c r="K58" s="76"/>
      <c r="L58" s="77">
        <v>24</v>
      </c>
      <c r="M58" s="75">
        <v>24</v>
      </c>
      <c r="N58" s="76">
        <v>10</v>
      </c>
      <c r="O58" s="77">
        <v>30</v>
      </c>
      <c r="P58" s="75">
        <v>30</v>
      </c>
      <c r="Q58" s="76">
        <v>14</v>
      </c>
      <c r="R58" s="77">
        <v>15</v>
      </c>
      <c r="S58" s="75">
        <v>15</v>
      </c>
      <c r="T58" s="76">
        <v>14</v>
      </c>
      <c r="U58" s="45"/>
      <c r="V58" s="26"/>
    </row>
    <row r="59" spans="1:22" s="10" customFormat="1" ht="12">
      <c r="A59" s="55" t="s">
        <v>150</v>
      </c>
      <c r="B59" s="32">
        <v>18</v>
      </c>
      <c r="C59" s="81"/>
      <c r="D59" s="19"/>
      <c r="E59" s="62"/>
      <c r="F59" s="16"/>
      <c r="G59" s="19"/>
      <c r="H59" s="34"/>
      <c r="I59" s="61"/>
      <c r="J59" s="19"/>
      <c r="K59" s="62"/>
      <c r="L59" s="61">
        <v>9</v>
      </c>
      <c r="M59" s="19">
        <v>9</v>
      </c>
      <c r="N59" s="62">
        <v>4</v>
      </c>
      <c r="O59" s="61"/>
      <c r="P59" s="19"/>
      <c r="Q59" s="62"/>
      <c r="R59" s="61"/>
      <c r="S59" s="19"/>
      <c r="T59" s="62"/>
      <c r="U59" s="43" t="s">
        <v>44</v>
      </c>
      <c r="V59" s="17" t="s">
        <v>44</v>
      </c>
    </row>
    <row r="60" spans="1:22" s="10" customFormat="1" ht="12">
      <c r="A60" s="51" t="s">
        <v>151</v>
      </c>
      <c r="B60" s="32">
        <v>15</v>
      </c>
      <c r="C60" s="81"/>
      <c r="D60" s="19"/>
      <c r="E60" s="62"/>
      <c r="F60" s="16"/>
      <c r="G60" s="19"/>
      <c r="H60" s="34"/>
      <c r="I60" s="61"/>
      <c r="J60" s="19"/>
      <c r="K60" s="62"/>
      <c r="L60" s="61">
        <v>15</v>
      </c>
      <c r="M60" s="19"/>
      <c r="N60" s="62">
        <v>3</v>
      </c>
      <c r="O60" s="61"/>
      <c r="P60" s="19"/>
      <c r="Q60" s="62"/>
      <c r="R60" s="61"/>
      <c r="S60" s="19"/>
      <c r="T60" s="62"/>
      <c r="U60" s="43"/>
      <c r="V60" s="17" t="s">
        <v>44</v>
      </c>
    </row>
    <row r="61" spans="1:22" s="10" customFormat="1" ht="12">
      <c r="A61" s="51" t="s">
        <v>152</v>
      </c>
      <c r="B61" s="32">
        <v>15</v>
      </c>
      <c r="C61" s="81"/>
      <c r="D61" s="19"/>
      <c r="E61" s="62"/>
      <c r="F61" s="16"/>
      <c r="G61" s="19"/>
      <c r="H61" s="34"/>
      <c r="I61" s="61"/>
      <c r="J61" s="19"/>
      <c r="K61" s="62"/>
      <c r="L61" s="61"/>
      <c r="M61" s="19"/>
      <c r="N61" s="62"/>
      <c r="O61" s="61">
        <v>15</v>
      </c>
      <c r="P61" s="19"/>
      <c r="Q61" s="62">
        <v>3</v>
      </c>
      <c r="R61" s="61"/>
      <c r="S61" s="19"/>
      <c r="T61" s="62"/>
      <c r="U61" s="43"/>
      <c r="V61" s="17" t="s">
        <v>49</v>
      </c>
    </row>
    <row r="62" spans="1:22" s="10" customFormat="1" ht="12">
      <c r="A62" s="56" t="s">
        <v>153</v>
      </c>
      <c r="B62" s="32">
        <v>15</v>
      </c>
      <c r="C62" s="82"/>
      <c r="D62" s="83"/>
      <c r="E62" s="84"/>
      <c r="F62" s="85"/>
      <c r="G62" s="83"/>
      <c r="H62" s="86"/>
      <c r="I62" s="87"/>
      <c r="J62" s="83"/>
      <c r="K62" s="84"/>
      <c r="L62" s="61"/>
      <c r="M62" s="19"/>
      <c r="N62" s="62"/>
      <c r="O62" s="61">
        <v>15</v>
      </c>
      <c r="P62" s="19"/>
      <c r="Q62" s="62">
        <v>3</v>
      </c>
      <c r="R62" s="61"/>
      <c r="S62" s="19"/>
      <c r="T62" s="62"/>
      <c r="U62" s="43" t="s">
        <v>44</v>
      </c>
      <c r="V62" s="17" t="s">
        <v>108</v>
      </c>
    </row>
    <row r="63" spans="1:22" s="10" customFormat="1" ht="12">
      <c r="A63" s="56" t="s">
        <v>154</v>
      </c>
      <c r="B63" s="32">
        <v>15</v>
      </c>
      <c r="C63" s="82"/>
      <c r="D63" s="83"/>
      <c r="E63" s="84"/>
      <c r="F63" s="85"/>
      <c r="G63" s="83"/>
      <c r="H63" s="86"/>
      <c r="I63" s="87"/>
      <c r="J63" s="83"/>
      <c r="K63" s="84"/>
      <c r="L63" s="61"/>
      <c r="M63" s="19"/>
      <c r="N63" s="62"/>
      <c r="O63" s="61"/>
      <c r="P63" s="19">
        <v>15</v>
      </c>
      <c r="Q63" s="62">
        <v>3</v>
      </c>
      <c r="R63" s="61"/>
      <c r="S63" s="19"/>
      <c r="T63" s="62"/>
      <c r="U63" s="43" t="s">
        <v>49</v>
      </c>
      <c r="V63" s="17"/>
    </row>
    <row r="64" spans="1:22" s="10" customFormat="1" ht="12">
      <c r="A64" s="56" t="s">
        <v>155</v>
      </c>
      <c r="B64" s="32">
        <v>15</v>
      </c>
      <c r="C64" s="82"/>
      <c r="D64" s="83"/>
      <c r="E64" s="84"/>
      <c r="F64" s="85"/>
      <c r="G64" s="83"/>
      <c r="H64" s="86"/>
      <c r="I64" s="87"/>
      <c r="J64" s="83"/>
      <c r="K64" s="84"/>
      <c r="L64" s="61"/>
      <c r="M64" s="19"/>
      <c r="N64" s="62"/>
      <c r="O64" s="61"/>
      <c r="P64" s="19"/>
      <c r="Q64" s="62"/>
      <c r="R64" s="61">
        <v>15</v>
      </c>
      <c r="S64" s="19"/>
      <c r="T64" s="62">
        <v>4</v>
      </c>
      <c r="U64" s="43" t="s">
        <v>23</v>
      </c>
      <c r="V64" s="17"/>
    </row>
    <row r="65" spans="1:22" s="10" customFormat="1" ht="12.75" thickBot="1">
      <c r="A65" s="57" t="s">
        <v>149</v>
      </c>
      <c r="B65" s="48">
        <v>45</v>
      </c>
      <c r="C65" s="88"/>
      <c r="D65" s="20"/>
      <c r="E65" s="89"/>
      <c r="F65" s="90"/>
      <c r="G65" s="20"/>
      <c r="H65" s="36"/>
      <c r="I65" s="88"/>
      <c r="J65" s="20"/>
      <c r="K65" s="89"/>
      <c r="L65" s="88"/>
      <c r="M65" s="20">
        <v>15</v>
      </c>
      <c r="N65" s="89">
        <v>3</v>
      </c>
      <c r="O65" s="88"/>
      <c r="P65" s="20">
        <v>15</v>
      </c>
      <c r="Q65" s="89">
        <v>5</v>
      </c>
      <c r="R65" s="88"/>
      <c r="S65" s="20">
        <v>15</v>
      </c>
      <c r="T65" s="89">
        <v>10</v>
      </c>
      <c r="U65" s="46" t="s">
        <v>70</v>
      </c>
      <c r="V65" s="21"/>
    </row>
    <row r="66" spans="1:22" s="166" customFormat="1" ht="13.5" thickBot="1">
      <c r="A66" s="177" t="s">
        <v>139</v>
      </c>
      <c r="B66" s="177">
        <v>1119</v>
      </c>
      <c r="C66" s="178">
        <v>120</v>
      </c>
      <c r="D66" s="179">
        <v>69</v>
      </c>
      <c r="E66" s="156">
        <v>30</v>
      </c>
      <c r="F66" s="178">
        <v>111</v>
      </c>
      <c r="G66" s="179">
        <v>93</v>
      </c>
      <c r="H66" s="156">
        <v>30</v>
      </c>
      <c r="I66" s="178">
        <v>156</v>
      </c>
      <c r="J66" s="179">
        <v>48</v>
      </c>
      <c r="K66" s="156">
        <v>30</v>
      </c>
      <c r="L66" s="178">
        <v>129</v>
      </c>
      <c r="M66" s="179">
        <v>57</v>
      </c>
      <c r="N66" s="156">
        <v>30</v>
      </c>
      <c r="O66" s="178">
        <v>120</v>
      </c>
      <c r="P66" s="179">
        <v>63</v>
      </c>
      <c r="Q66" s="156">
        <v>30</v>
      </c>
      <c r="R66" s="178">
        <v>120</v>
      </c>
      <c r="S66" s="179">
        <v>33</v>
      </c>
      <c r="T66" s="156">
        <v>30</v>
      </c>
      <c r="U66" s="180" t="s">
        <v>122</v>
      </c>
      <c r="V66" s="181" t="s">
        <v>122</v>
      </c>
    </row>
    <row r="67" spans="1:22" s="10" customFormat="1" ht="12">
      <c r="A67" s="10" t="s">
        <v>140</v>
      </c>
      <c r="C67" s="100" t="s">
        <v>141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101"/>
      <c r="V67" s="101"/>
    </row>
    <row r="68" spans="3:22" s="10" customFormat="1" ht="12">
      <c r="C68" s="100" t="s">
        <v>142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101"/>
      <c r="V68" s="101"/>
    </row>
    <row r="69" spans="3:22" s="10" customFormat="1" ht="12">
      <c r="C69" s="100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101"/>
      <c r="V69" s="101"/>
    </row>
    <row r="70" spans="21:22" s="10" customFormat="1" ht="12">
      <c r="U70" s="22"/>
      <c r="V70" s="22"/>
    </row>
    <row r="71" spans="1:22" s="10" customFormat="1" ht="12">
      <c r="A71" s="91" t="s">
        <v>0</v>
      </c>
      <c r="U71" s="24"/>
      <c r="V71" s="24"/>
    </row>
    <row r="72" spans="1:22" s="10" customFormat="1" ht="12">
      <c r="A72" s="91" t="s">
        <v>1</v>
      </c>
      <c r="U72" s="23"/>
      <c r="V72" s="25"/>
    </row>
    <row r="73" spans="1:22" s="10" customFormat="1" ht="12">
      <c r="A73" s="91" t="s">
        <v>76</v>
      </c>
      <c r="U73" s="23"/>
      <c r="V73" s="25"/>
    </row>
    <row r="74" spans="1:22" ht="12.75">
      <c r="A74" s="10" t="s">
        <v>123</v>
      </c>
      <c r="B74" s="92"/>
      <c r="C74" s="92"/>
      <c r="U74" s="2"/>
      <c r="V74" s="2"/>
    </row>
    <row r="75" spans="1:22" ht="12.75">
      <c r="A75" s="10"/>
      <c r="B75" s="92"/>
      <c r="C75" s="92"/>
      <c r="U75" s="2"/>
      <c r="V75" s="2"/>
    </row>
    <row r="76" spans="1:22" ht="12.75">
      <c r="A76" s="10"/>
      <c r="B76" s="92"/>
      <c r="C76" s="92"/>
      <c r="U76" s="2"/>
      <c r="V76" s="2"/>
    </row>
    <row r="77" spans="1:3" ht="12.75">
      <c r="A77" s="93"/>
      <c r="C77" s="94"/>
    </row>
    <row r="78" spans="1:3" ht="12.75">
      <c r="A78" s="95" t="s">
        <v>124</v>
      </c>
      <c r="B78" s="96" t="s">
        <v>125</v>
      </c>
      <c r="C78" s="96" t="s">
        <v>126</v>
      </c>
    </row>
    <row r="79" spans="1:3" ht="12.75">
      <c r="A79" s="97" t="s">
        <v>127</v>
      </c>
      <c r="B79" s="96">
        <v>120</v>
      </c>
      <c r="C79" s="98">
        <v>0.1072</v>
      </c>
    </row>
    <row r="80" spans="1:3" ht="12.75">
      <c r="A80" s="97" t="s">
        <v>128</v>
      </c>
      <c r="B80" s="96">
        <v>375</v>
      </c>
      <c r="C80" s="98">
        <v>0.3351</v>
      </c>
    </row>
    <row r="81" spans="1:3" ht="12.75">
      <c r="A81" s="97" t="s">
        <v>129</v>
      </c>
      <c r="B81" s="96">
        <v>486</v>
      </c>
      <c r="C81" s="98">
        <v>0.4343</v>
      </c>
    </row>
    <row r="82" spans="1:3" ht="12.75">
      <c r="A82" s="97" t="s">
        <v>130</v>
      </c>
      <c r="B82" s="96">
        <v>138</v>
      </c>
      <c r="C82" s="98">
        <v>0.1233</v>
      </c>
    </row>
    <row r="83" spans="1:3" ht="12.75">
      <c r="A83" s="97" t="s">
        <v>131</v>
      </c>
      <c r="B83" s="96">
        <f>SUM(B79:B82)</f>
        <v>1119</v>
      </c>
      <c r="C83" s="98">
        <f>SUM(C79:C82)</f>
        <v>0.9999</v>
      </c>
    </row>
    <row r="84" ht="12.75">
      <c r="C84" s="94"/>
    </row>
    <row r="85" spans="1:3" ht="12.75">
      <c r="A85" s="97" t="s">
        <v>132</v>
      </c>
      <c r="B85" s="96" t="s">
        <v>125</v>
      </c>
      <c r="C85" s="96" t="s">
        <v>126</v>
      </c>
    </row>
    <row r="86" spans="1:3" ht="12.75">
      <c r="A86" s="99" t="s">
        <v>133</v>
      </c>
      <c r="B86" s="96">
        <v>756</v>
      </c>
      <c r="C86" s="98">
        <v>0.6756</v>
      </c>
    </row>
    <row r="87" spans="1:3" ht="12.75">
      <c r="A87" s="99" t="s">
        <v>134</v>
      </c>
      <c r="B87" s="96">
        <v>363</v>
      </c>
      <c r="C87" s="98">
        <v>0.3244</v>
      </c>
    </row>
    <row r="88" spans="1:3" ht="12.75">
      <c r="A88" s="99" t="s">
        <v>135</v>
      </c>
      <c r="B88" s="96">
        <f>SUM(B86:B87)</f>
        <v>1119</v>
      </c>
      <c r="C88" s="98">
        <f>SUM(C86:C87)</f>
        <v>1</v>
      </c>
    </row>
  </sheetData>
  <sheetProtection/>
  <mergeCells count="6">
    <mergeCell ref="O13:P13"/>
    <mergeCell ref="R13:S13"/>
    <mergeCell ref="C13:D13"/>
    <mergeCell ref="F13:G13"/>
    <mergeCell ref="I13:J13"/>
    <mergeCell ref="L13:M13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="75" zoomScaleNormal="75" zoomScalePageLayoutView="0" workbookViewId="0" topLeftCell="A91">
      <selection activeCell="A1" sqref="A1:U1"/>
    </sheetView>
  </sheetViews>
  <sheetFormatPr defaultColWidth="9.140625" defaultRowHeight="12.75"/>
  <cols>
    <col min="1" max="1" width="73.8515625" style="0" customWidth="1"/>
    <col min="2" max="3" width="12.421875" style="0" customWidth="1"/>
    <col min="4" max="4" width="13.57421875" style="0" customWidth="1"/>
    <col min="5" max="6" width="12.7109375" style="0" customWidth="1"/>
    <col min="7" max="7" width="13.28125" style="0" customWidth="1"/>
    <col min="8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7109375" style="0" customWidth="1"/>
  </cols>
  <sheetData>
    <row r="1" spans="1:21" ht="12.75">
      <c r="A1" s="435" t="s">
        <v>218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1:20" ht="12.75">
      <c r="A2" s="10" t="s">
        <v>161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2.75">
      <c r="A3" s="29" t="s">
        <v>163</v>
      </c>
      <c r="B3" s="116"/>
      <c r="C3" s="116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2.75">
      <c r="A4" s="10" t="s">
        <v>162</v>
      </c>
      <c r="B4" s="116"/>
      <c r="C4" s="116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2.75">
      <c r="A5" s="10"/>
      <c r="B5" s="116"/>
      <c r="C5" s="116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9"/>
      <c r="Q5" s="115"/>
      <c r="R5" s="115"/>
      <c r="S5" s="115"/>
      <c r="T5" s="115"/>
    </row>
    <row r="6" spans="2:20" ht="12.75">
      <c r="B6" s="116"/>
      <c r="C6" s="11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7"/>
      <c r="Q6" s="115"/>
      <c r="R6" s="115"/>
      <c r="S6" s="115"/>
      <c r="T6" s="115"/>
    </row>
    <row r="7" spans="2:20" ht="12.75">
      <c r="B7" s="116"/>
      <c r="C7" s="116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7"/>
      <c r="Q7" s="115"/>
      <c r="R7" s="115"/>
      <c r="S7" s="115"/>
      <c r="T7" s="115"/>
    </row>
    <row r="8" spans="2:20" ht="12.75" hidden="1">
      <c r="B8" s="116"/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2.75" hidden="1">
      <c r="A9" s="58"/>
      <c r="B9" s="116"/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2:20" ht="8.25" customHeight="1">
      <c r="B10" s="116"/>
      <c r="C10" s="116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ht="12.75">
      <c r="A11" s="29"/>
      <c r="B11" s="119" t="s">
        <v>78</v>
      </c>
      <c r="C11" s="119"/>
      <c r="D11" s="119"/>
      <c r="E11" s="119"/>
      <c r="F11" s="119"/>
      <c r="G11" s="119"/>
      <c r="H11" s="7"/>
      <c r="I11" s="7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ht="15.75">
      <c r="A12" s="29"/>
      <c r="B12" s="118" t="s">
        <v>100</v>
      </c>
      <c r="C12" s="118"/>
      <c r="D12" s="119"/>
      <c r="E12" s="119"/>
      <c r="F12" s="119"/>
      <c r="G12" s="115" t="s">
        <v>199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6.75" customHeight="1" thickBot="1">
      <c r="A13" s="118"/>
      <c r="B13" s="119"/>
      <c r="C13" s="119"/>
      <c r="D13" s="119"/>
      <c r="E13" s="119"/>
      <c r="F13" s="119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1" ht="16.5" thickBot="1">
      <c r="A14" s="224" t="s">
        <v>6</v>
      </c>
      <c r="B14" s="225" t="s">
        <v>7</v>
      </c>
      <c r="C14" s="246" t="s">
        <v>7</v>
      </c>
      <c r="D14" s="426" t="s">
        <v>8</v>
      </c>
      <c r="E14" s="430"/>
      <c r="F14" s="331" t="s">
        <v>121</v>
      </c>
      <c r="G14" s="426" t="s">
        <v>9</v>
      </c>
      <c r="H14" s="430"/>
      <c r="I14" s="351" t="s">
        <v>121</v>
      </c>
      <c r="J14" s="426" t="s">
        <v>10</v>
      </c>
      <c r="K14" s="430"/>
      <c r="L14" s="351" t="s">
        <v>121</v>
      </c>
      <c r="M14" s="426" t="s">
        <v>11</v>
      </c>
      <c r="N14" s="430"/>
      <c r="O14" s="351" t="s">
        <v>121</v>
      </c>
      <c r="P14" s="426" t="s">
        <v>12</v>
      </c>
      <c r="Q14" s="427"/>
      <c r="R14" s="351" t="s">
        <v>121</v>
      </c>
      <c r="S14" s="428" t="s">
        <v>13</v>
      </c>
      <c r="T14" s="429"/>
      <c r="U14" s="351" t="s">
        <v>121</v>
      </c>
    </row>
    <row r="15" spans="1:21" ht="16.5" thickBot="1">
      <c r="A15" s="226" t="s">
        <v>16</v>
      </c>
      <c r="B15" s="225" t="s">
        <v>17</v>
      </c>
      <c r="C15" s="246" t="s">
        <v>121</v>
      </c>
      <c r="D15" s="227" t="s">
        <v>18</v>
      </c>
      <c r="E15" s="229" t="s">
        <v>19</v>
      </c>
      <c r="F15" s="331"/>
      <c r="G15" s="227" t="s">
        <v>18</v>
      </c>
      <c r="H15" s="229" t="s">
        <v>19</v>
      </c>
      <c r="I15" s="352"/>
      <c r="J15" s="227" t="s">
        <v>18</v>
      </c>
      <c r="K15" s="229" t="s">
        <v>19</v>
      </c>
      <c r="L15" s="367"/>
      <c r="M15" s="227" t="s">
        <v>18</v>
      </c>
      <c r="N15" s="229" t="s">
        <v>19</v>
      </c>
      <c r="O15" s="380"/>
      <c r="P15" s="227" t="s">
        <v>18</v>
      </c>
      <c r="Q15" s="251" t="s">
        <v>19</v>
      </c>
      <c r="R15" s="352"/>
      <c r="S15" s="248" t="s">
        <v>18</v>
      </c>
      <c r="T15" s="249" t="s">
        <v>19</v>
      </c>
      <c r="U15" s="387"/>
    </row>
    <row r="16" spans="1:21" s="124" customFormat="1" ht="12.75">
      <c r="A16" s="297" t="s">
        <v>165</v>
      </c>
      <c r="B16" s="298"/>
      <c r="C16" s="298"/>
      <c r="D16" s="299"/>
      <c r="E16" s="300"/>
      <c r="F16" s="332"/>
      <c r="G16" s="299"/>
      <c r="H16" s="300"/>
      <c r="I16" s="353"/>
      <c r="J16" s="299"/>
      <c r="K16" s="300"/>
      <c r="L16" s="368"/>
      <c r="M16" s="299"/>
      <c r="N16" s="300"/>
      <c r="O16" s="332"/>
      <c r="P16" s="299"/>
      <c r="Q16" s="301"/>
      <c r="R16" s="353"/>
      <c r="S16" s="299"/>
      <c r="T16" s="301"/>
      <c r="U16" s="353"/>
    </row>
    <row r="17" spans="1:21" s="28" customFormat="1" ht="15">
      <c r="A17" s="255" t="s">
        <v>173</v>
      </c>
      <c r="B17" s="254">
        <f aca="true" t="shared" si="0" ref="B17:B25">SUM(D17+E17+G17+H17+J17+K17+M17+N17+P17+Q17+S17+T17)</f>
        <v>30</v>
      </c>
      <c r="C17" s="245">
        <f aca="true" t="shared" si="1" ref="C17:C25">SUM(F17+I17+L17+O17+R17+U17)</f>
        <v>4</v>
      </c>
      <c r="D17" s="215">
        <v>30</v>
      </c>
      <c r="E17" s="230"/>
      <c r="F17" s="333">
        <v>4</v>
      </c>
      <c r="G17" s="215"/>
      <c r="H17" s="230"/>
      <c r="I17" s="354"/>
      <c r="J17" s="215"/>
      <c r="K17" s="230"/>
      <c r="L17" s="369"/>
      <c r="M17" s="215"/>
      <c r="N17" s="230"/>
      <c r="O17" s="333"/>
      <c r="P17" s="215"/>
      <c r="Q17" s="240"/>
      <c r="R17" s="354"/>
      <c r="S17" s="215"/>
      <c r="T17" s="240"/>
      <c r="U17" s="354"/>
    </row>
    <row r="18" spans="1:21" s="28" customFormat="1" ht="15">
      <c r="A18" s="255" t="s">
        <v>174</v>
      </c>
      <c r="B18" s="254">
        <f t="shared" si="0"/>
        <v>30</v>
      </c>
      <c r="C18" s="245">
        <f t="shared" si="1"/>
        <v>4</v>
      </c>
      <c r="D18" s="215">
        <v>30</v>
      </c>
      <c r="E18" s="230"/>
      <c r="F18" s="333">
        <v>4</v>
      </c>
      <c r="G18" s="215"/>
      <c r="H18" s="230"/>
      <c r="I18" s="354"/>
      <c r="J18" s="215"/>
      <c r="K18" s="230"/>
      <c r="L18" s="369"/>
      <c r="M18" s="215"/>
      <c r="N18" s="230"/>
      <c r="O18" s="333"/>
      <c r="P18" s="215"/>
      <c r="Q18" s="240"/>
      <c r="R18" s="354"/>
      <c r="S18" s="215"/>
      <c r="T18" s="240"/>
      <c r="U18" s="354"/>
    </row>
    <row r="19" spans="1:21" s="28" customFormat="1" ht="15">
      <c r="A19" s="255" t="s">
        <v>193</v>
      </c>
      <c r="B19" s="254">
        <f t="shared" si="0"/>
        <v>45</v>
      </c>
      <c r="C19" s="245">
        <f t="shared" si="1"/>
        <v>8</v>
      </c>
      <c r="D19" s="215"/>
      <c r="E19" s="230">
        <v>30</v>
      </c>
      <c r="F19" s="333">
        <v>4</v>
      </c>
      <c r="G19" s="215">
        <v>15</v>
      </c>
      <c r="H19" s="230"/>
      <c r="I19" s="354">
        <v>4</v>
      </c>
      <c r="J19" s="215"/>
      <c r="K19" s="230"/>
      <c r="L19" s="369"/>
      <c r="M19" s="215"/>
      <c r="N19" s="230"/>
      <c r="O19" s="333"/>
      <c r="P19" s="215"/>
      <c r="Q19" s="240"/>
      <c r="R19" s="354"/>
      <c r="S19" s="215"/>
      <c r="T19" s="240"/>
      <c r="U19" s="354"/>
    </row>
    <row r="20" spans="1:21" s="28" customFormat="1" ht="15">
      <c r="A20" s="255" t="s">
        <v>86</v>
      </c>
      <c r="B20" s="254">
        <f t="shared" si="0"/>
        <v>60</v>
      </c>
      <c r="C20" s="245">
        <f t="shared" si="1"/>
        <v>8</v>
      </c>
      <c r="D20" s="215"/>
      <c r="E20" s="230">
        <v>15</v>
      </c>
      <c r="F20" s="333">
        <v>2</v>
      </c>
      <c r="G20" s="215"/>
      <c r="H20" s="230">
        <v>15</v>
      </c>
      <c r="I20" s="354">
        <v>2</v>
      </c>
      <c r="J20" s="215"/>
      <c r="K20" s="230">
        <v>15</v>
      </c>
      <c r="L20" s="369">
        <v>2</v>
      </c>
      <c r="M20" s="215">
        <v>15</v>
      </c>
      <c r="N20" s="230"/>
      <c r="O20" s="333">
        <v>2</v>
      </c>
      <c r="P20" s="215"/>
      <c r="Q20" s="240"/>
      <c r="R20" s="354"/>
      <c r="S20" s="215"/>
      <c r="T20" s="240"/>
      <c r="U20" s="354"/>
    </row>
    <row r="21" spans="1:21" s="28" customFormat="1" ht="15">
      <c r="A21" s="255" t="s">
        <v>175</v>
      </c>
      <c r="B21" s="254">
        <f t="shared" si="0"/>
        <v>75</v>
      </c>
      <c r="C21" s="245">
        <f t="shared" si="1"/>
        <v>8</v>
      </c>
      <c r="D21" s="215"/>
      <c r="E21" s="230"/>
      <c r="F21" s="333"/>
      <c r="G21" s="215"/>
      <c r="H21" s="230"/>
      <c r="I21" s="354"/>
      <c r="J21" s="215"/>
      <c r="K21" s="230">
        <v>15</v>
      </c>
      <c r="L21" s="369">
        <v>2</v>
      </c>
      <c r="M21" s="215"/>
      <c r="N21" s="230">
        <v>30</v>
      </c>
      <c r="O21" s="333">
        <v>3</v>
      </c>
      <c r="P21" s="215">
        <v>30</v>
      </c>
      <c r="Q21" s="240"/>
      <c r="R21" s="354">
        <v>3</v>
      </c>
      <c r="S21" s="215"/>
      <c r="T21" s="240"/>
      <c r="U21" s="354"/>
    </row>
    <row r="22" spans="1:21" s="28" customFormat="1" ht="15">
      <c r="A22" s="255" t="s">
        <v>88</v>
      </c>
      <c r="B22" s="254">
        <f t="shared" si="0"/>
        <v>30</v>
      </c>
      <c r="C22" s="245">
        <f t="shared" si="1"/>
        <v>6</v>
      </c>
      <c r="D22" s="215"/>
      <c r="E22" s="230">
        <v>15</v>
      </c>
      <c r="F22" s="333">
        <v>3</v>
      </c>
      <c r="G22" s="215">
        <v>15</v>
      </c>
      <c r="H22" s="230"/>
      <c r="I22" s="354">
        <v>3</v>
      </c>
      <c r="J22" s="215"/>
      <c r="K22" s="230"/>
      <c r="L22" s="369"/>
      <c r="M22" s="215"/>
      <c r="N22" s="230"/>
      <c r="O22" s="333"/>
      <c r="P22" s="215"/>
      <c r="Q22" s="240"/>
      <c r="R22" s="354"/>
      <c r="S22" s="215"/>
      <c r="T22" s="240"/>
      <c r="U22" s="354"/>
    </row>
    <row r="23" spans="1:21" s="28" customFormat="1" ht="15">
      <c r="A23" s="255" t="s">
        <v>89</v>
      </c>
      <c r="B23" s="254">
        <f t="shared" si="0"/>
        <v>45</v>
      </c>
      <c r="C23" s="245">
        <f t="shared" si="1"/>
        <v>5</v>
      </c>
      <c r="D23" s="215"/>
      <c r="E23" s="230"/>
      <c r="F23" s="333"/>
      <c r="G23" s="215"/>
      <c r="H23" s="230"/>
      <c r="I23" s="354"/>
      <c r="J23" s="215"/>
      <c r="K23" s="230">
        <v>15</v>
      </c>
      <c r="L23" s="369">
        <v>2</v>
      </c>
      <c r="M23" s="215">
        <v>30</v>
      </c>
      <c r="N23" s="230"/>
      <c r="O23" s="333">
        <v>3</v>
      </c>
      <c r="P23" s="215"/>
      <c r="Q23" s="240"/>
      <c r="R23" s="354"/>
      <c r="S23" s="215"/>
      <c r="T23" s="240"/>
      <c r="U23" s="354"/>
    </row>
    <row r="24" spans="1:21" s="28" customFormat="1" ht="15">
      <c r="A24" s="259" t="s">
        <v>81</v>
      </c>
      <c r="B24" s="254">
        <f t="shared" si="0"/>
        <v>30</v>
      </c>
      <c r="C24" s="245">
        <f t="shared" si="1"/>
        <v>6</v>
      </c>
      <c r="D24" s="215"/>
      <c r="E24" s="230">
        <v>30</v>
      </c>
      <c r="F24" s="333">
        <v>6</v>
      </c>
      <c r="G24" s="215"/>
      <c r="H24" s="230"/>
      <c r="I24" s="354"/>
      <c r="J24" s="215"/>
      <c r="K24" s="230"/>
      <c r="L24" s="369"/>
      <c r="M24" s="215"/>
      <c r="N24" s="230"/>
      <c r="O24" s="333"/>
      <c r="P24" s="215"/>
      <c r="Q24" s="240"/>
      <c r="R24" s="354"/>
      <c r="S24" s="215"/>
      <c r="T24" s="240"/>
      <c r="U24" s="354"/>
    </row>
    <row r="25" spans="1:21" s="28" customFormat="1" ht="15">
      <c r="A25" s="255" t="s">
        <v>176</v>
      </c>
      <c r="B25" s="254">
        <f t="shared" si="0"/>
        <v>30</v>
      </c>
      <c r="C25" s="245">
        <f t="shared" si="1"/>
        <v>6</v>
      </c>
      <c r="D25" s="215"/>
      <c r="E25" s="230"/>
      <c r="F25" s="333"/>
      <c r="G25" s="215"/>
      <c r="H25" s="230"/>
      <c r="I25" s="354"/>
      <c r="J25" s="215"/>
      <c r="K25" s="230"/>
      <c r="L25" s="369"/>
      <c r="M25" s="215"/>
      <c r="N25" s="230"/>
      <c r="O25" s="333"/>
      <c r="P25" s="215">
        <v>30</v>
      </c>
      <c r="Q25" s="240"/>
      <c r="R25" s="354">
        <v>6</v>
      </c>
      <c r="S25" s="215"/>
      <c r="T25" s="240"/>
      <c r="U25" s="354"/>
    </row>
    <row r="26" spans="1:21" s="28" customFormat="1" ht="15.75">
      <c r="A26" s="253" t="s">
        <v>166</v>
      </c>
      <c r="B26" s="250">
        <f>SUM(B17:B25)</f>
        <v>375</v>
      </c>
      <c r="C26" s="250">
        <f>SUM(C17:C25)</f>
        <v>55</v>
      </c>
      <c r="D26" s="216">
        <f aca="true" t="shared" si="2" ref="D26:Q26">SUM(D17:D25)</f>
        <v>60</v>
      </c>
      <c r="E26" s="231">
        <f t="shared" si="2"/>
        <v>90</v>
      </c>
      <c r="F26" s="333">
        <f>SUM(F17:F25)</f>
        <v>23</v>
      </c>
      <c r="G26" s="216">
        <f t="shared" si="2"/>
        <v>30</v>
      </c>
      <c r="H26" s="231">
        <f t="shared" si="2"/>
        <v>15</v>
      </c>
      <c r="I26" s="354">
        <f>SUM(I17:I25)</f>
        <v>9</v>
      </c>
      <c r="J26" s="216">
        <f>SUM(J17:J25)</f>
        <v>0</v>
      </c>
      <c r="K26" s="231">
        <f t="shared" si="2"/>
        <v>45</v>
      </c>
      <c r="L26" s="369">
        <f>SUM(L17:L25)</f>
        <v>6</v>
      </c>
      <c r="M26" s="216">
        <f t="shared" si="2"/>
        <v>45</v>
      </c>
      <c r="N26" s="231">
        <f t="shared" si="2"/>
        <v>30</v>
      </c>
      <c r="O26" s="333">
        <f>SUM(O17:O25)</f>
        <v>8</v>
      </c>
      <c r="P26" s="216">
        <f t="shared" si="2"/>
        <v>60</v>
      </c>
      <c r="Q26" s="241">
        <f t="shared" si="2"/>
        <v>0</v>
      </c>
      <c r="R26" s="354">
        <f>SUM(R17:R25)</f>
        <v>9</v>
      </c>
      <c r="S26" s="216">
        <f>SUM(S17:S25)</f>
        <v>0</v>
      </c>
      <c r="T26" s="241">
        <f>SUM(T17:T25)</f>
        <v>0</v>
      </c>
      <c r="U26" s="354">
        <f>SUM(U17:U25)</f>
        <v>0</v>
      </c>
    </row>
    <row r="27" spans="1:21" s="124" customFormat="1" ht="15.75" customHeight="1">
      <c r="A27" s="309" t="s">
        <v>167</v>
      </c>
      <c r="B27" s="310"/>
      <c r="C27" s="310"/>
      <c r="D27" s="311"/>
      <c r="E27" s="312"/>
      <c r="F27" s="334"/>
      <c r="G27" s="311"/>
      <c r="H27" s="312"/>
      <c r="I27" s="355"/>
      <c r="J27" s="311"/>
      <c r="K27" s="312"/>
      <c r="L27" s="370"/>
      <c r="M27" s="311"/>
      <c r="N27" s="312"/>
      <c r="O27" s="334"/>
      <c r="P27" s="311"/>
      <c r="Q27" s="313"/>
      <c r="R27" s="355"/>
      <c r="S27" s="311"/>
      <c r="T27" s="313"/>
      <c r="U27" s="355"/>
    </row>
    <row r="28" spans="1:21" s="28" customFormat="1" ht="15">
      <c r="A28" s="255" t="s">
        <v>177</v>
      </c>
      <c r="B28" s="254">
        <f aca="true" t="shared" si="3" ref="B28:B39">SUM(D28+E28+G28+H28+J28+K28+M28+N28+P28+Q28+S28+T28)</f>
        <v>30</v>
      </c>
      <c r="C28" s="245">
        <f aca="true" t="shared" si="4" ref="C28:C39">SUM(F28+I28+L28+O28+R28+U28)</f>
        <v>5</v>
      </c>
      <c r="D28" s="215"/>
      <c r="E28" s="230"/>
      <c r="F28" s="333"/>
      <c r="G28" s="215"/>
      <c r="H28" s="230"/>
      <c r="I28" s="354"/>
      <c r="J28" s="215">
        <v>30</v>
      </c>
      <c r="K28" s="230"/>
      <c r="L28" s="369">
        <v>5</v>
      </c>
      <c r="M28" s="215"/>
      <c r="N28" s="230"/>
      <c r="O28" s="333"/>
      <c r="P28" s="215"/>
      <c r="Q28" s="240"/>
      <c r="R28" s="354"/>
      <c r="S28" s="215"/>
      <c r="T28" s="240"/>
      <c r="U28" s="354"/>
    </row>
    <row r="29" spans="1:21" s="28" customFormat="1" ht="15">
      <c r="A29" s="255" t="s">
        <v>178</v>
      </c>
      <c r="B29" s="254">
        <f t="shared" si="3"/>
        <v>30</v>
      </c>
      <c r="C29" s="245">
        <f t="shared" si="4"/>
        <v>6</v>
      </c>
      <c r="D29" s="215"/>
      <c r="E29" s="230"/>
      <c r="F29" s="333"/>
      <c r="G29" s="215">
        <v>30</v>
      </c>
      <c r="H29" s="230"/>
      <c r="I29" s="354">
        <v>6</v>
      </c>
      <c r="J29" s="215"/>
      <c r="K29" s="230"/>
      <c r="L29" s="369"/>
      <c r="M29" s="215"/>
      <c r="N29" s="230"/>
      <c r="O29" s="333"/>
      <c r="P29" s="215"/>
      <c r="Q29" s="240"/>
      <c r="R29" s="354"/>
      <c r="S29" s="215"/>
      <c r="T29" s="240"/>
      <c r="U29" s="354"/>
    </row>
    <row r="30" spans="1:21" s="28" customFormat="1" ht="15">
      <c r="A30" s="255" t="s">
        <v>179</v>
      </c>
      <c r="B30" s="254">
        <f t="shared" si="3"/>
        <v>30</v>
      </c>
      <c r="C30" s="245">
        <f t="shared" si="4"/>
        <v>1</v>
      </c>
      <c r="D30" s="215"/>
      <c r="E30" s="230"/>
      <c r="F30" s="333"/>
      <c r="G30" s="215">
        <v>30</v>
      </c>
      <c r="H30" s="230"/>
      <c r="I30" s="354">
        <v>1</v>
      </c>
      <c r="J30" s="215"/>
      <c r="K30" s="230"/>
      <c r="L30" s="369"/>
      <c r="M30" s="215"/>
      <c r="N30" s="230"/>
      <c r="O30" s="333"/>
      <c r="P30" s="215"/>
      <c r="Q30" s="240"/>
      <c r="R30" s="354"/>
      <c r="S30" s="215"/>
      <c r="T30" s="240"/>
      <c r="U30" s="354"/>
    </row>
    <row r="31" spans="1:21" s="28" customFormat="1" ht="15">
      <c r="A31" s="255" t="s">
        <v>94</v>
      </c>
      <c r="B31" s="254">
        <f t="shared" si="3"/>
        <v>30</v>
      </c>
      <c r="C31" s="245">
        <f t="shared" si="4"/>
        <v>5</v>
      </c>
      <c r="D31" s="215"/>
      <c r="E31" s="230"/>
      <c r="F31" s="333"/>
      <c r="G31" s="215"/>
      <c r="H31" s="230"/>
      <c r="I31" s="354"/>
      <c r="J31" s="215">
        <v>30</v>
      </c>
      <c r="K31" s="230"/>
      <c r="L31" s="369">
        <v>5</v>
      </c>
      <c r="M31" s="215"/>
      <c r="N31" s="230"/>
      <c r="O31" s="333"/>
      <c r="P31" s="215"/>
      <c r="Q31" s="240"/>
      <c r="R31" s="354"/>
      <c r="S31" s="215"/>
      <c r="T31" s="240"/>
      <c r="U31" s="354"/>
    </row>
    <row r="32" spans="1:21" s="28" customFormat="1" ht="15">
      <c r="A32" s="255" t="s">
        <v>180</v>
      </c>
      <c r="B32" s="254">
        <f t="shared" si="3"/>
        <v>30</v>
      </c>
      <c r="C32" s="245">
        <f t="shared" si="4"/>
        <v>4</v>
      </c>
      <c r="D32" s="215"/>
      <c r="E32" s="230"/>
      <c r="F32" s="333"/>
      <c r="G32" s="215">
        <v>30</v>
      </c>
      <c r="H32" s="230"/>
      <c r="I32" s="354">
        <v>4</v>
      </c>
      <c r="J32" s="215"/>
      <c r="K32" s="230"/>
      <c r="L32" s="369"/>
      <c r="M32" s="215"/>
      <c r="N32" s="230"/>
      <c r="O32" s="333"/>
      <c r="P32" s="215"/>
      <c r="Q32" s="240"/>
      <c r="R32" s="354"/>
      <c r="S32" s="215"/>
      <c r="T32" s="240"/>
      <c r="U32" s="354"/>
    </row>
    <row r="33" spans="1:21" s="28" customFormat="1" ht="15">
      <c r="A33" s="255" t="s">
        <v>93</v>
      </c>
      <c r="B33" s="254">
        <f t="shared" si="3"/>
        <v>30</v>
      </c>
      <c r="C33" s="245">
        <f t="shared" si="4"/>
        <v>4</v>
      </c>
      <c r="D33" s="215"/>
      <c r="E33" s="230">
        <v>15</v>
      </c>
      <c r="F33" s="333">
        <v>2</v>
      </c>
      <c r="G33" s="215"/>
      <c r="H33" s="230">
        <v>15</v>
      </c>
      <c r="I33" s="354">
        <v>2</v>
      </c>
      <c r="J33" s="215"/>
      <c r="K33" s="230"/>
      <c r="L33" s="369"/>
      <c r="M33" s="215"/>
      <c r="N33" s="230"/>
      <c r="O33" s="333"/>
      <c r="P33" s="215"/>
      <c r="Q33" s="240"/>
      <c r="R33" s="354"/>
      <c r="S33" s="215"/>
      <c r="T33" s="240"/>
      <c r="U33" s="354"/>
    </row>
    <row r="34" spans="1:21" s="28" customFormat="1" ht="15">
      <c r="A34" s="255" t="s">
        <v>181</v>
      </c>
      <c r="B34" s="254">
        <f t="shared" si="3"/>
        <v>15</v>
      </c>
      <c r="C34" s="245">
        <f t="shared" si="4"/>
        <v>2</v>
      </c>
      <c r="D34" s="215"/>
      <c r="E34" s="230"/>
      <c r="F34" s="333"/>
      <c r="G34" s="215"/>
      <c r="H34" s="230">
        <v>15</v>
      </c>
      <c r="I34" s="354">
        <v>2</v>
      </c>
      <c r="J34" s="215"/>
      <c r="K34" s="230"/>
      <c r="L34" s="369"/>
      <c r="M34" s="215"/>
      <c r="N34" s="230"/>
      <c r="O34" s="333"/>
      <c r="P34" s="215"/>
      <c r="Q34" s="240"/>
      <c r="R34" s="354"/>
      <c r="S34" s="215"/>
      <c r="T34" s="240"/>
      <c r="U34" s="354"/>
    </row>
    <row r="35" spans="1:21" s="28" customFormat="1" ht="15">
      <c r="A35" s="255" t="s">
        <v>182</v>
      </c>
      <c r="B35" s="254">
        <f t="shared" si="3"/>
        <v>30</v>
      </c>
      <c r="C35" s="245">
        <f t="shared" si="4"/>
        <v>6</v>
      </c>
      <c r="D35" s="215"/>
      <c r="E35" s="230"/>
      <c r="F35" s="333"/>
      <c r="G35" s="215"/>
      <c r="H35" s="230"/>
      <c r="I35" s="354"/>
      <c r="J35" s="215"/>
      <c r="K35" s="230"/>
      <c r="L35" s="369"/>
      <c r="M35" s="215"/>
      <c r="N35" s="230"/>
      <c r="O35" s="333"/>
      <c r="P35" s="215"/>
      <c r="Q35" s="240"/>
      <c r="R35" s="354"/>
      <c r="S35" s="215">
        <v>30</v>
      </c>
      <c r="T35" s="240"/>
      <c r="U35" s="354">
        <v>6</v>
      </c>
    </row>
    <row r="36" spans="1:21" s="28" customFormat="1" ht="15">
      <c r="A36" s="255" t="s">
        <v>95</v>
      </c>
      <c r="B36" s="254">
        <f t="shared" si="3"/>
        <v>15</v>
      </c>
      <c r="C36" s="245">
        <f t="shared" si="4"/>
        <v>1</v>
      </c>
      <c r="D36" s="215"/>
      <c r="E36" s="230"/>
      <c r="F36" s="333"/>
      <c r="G36" s="215"/>
      <c r="H36" s="230"/>
      <c r="I36" s="354"/>
      <c r="J36" s="215"/>
      <c r="K36" s="230"/>
      <c r="L36" s="369"/>
      <c r="M36" s="215"/>
      <c r="N36" s="230"/>
      <c r="O36" s="333"/>
      <c r="P36" s="215">
        <v>15</v>
      </c>
      <c r="Q36" s="240"/>
      <c r="R36" s="354">
        <v>1</v>
      </c>
      <c r="S36" s="215"/>
      <c r="T36" s="240"/>
      <c r="U36" s="354"/>
    </row>
    <row r="37" spans="1:21" s="28" customFormat="1" ht="15">
      <c r="A37" s="255" t="s">
        <v>183</v>
      </c>
      <c r="B37" s="254">
        <f t="shared" si="3"/>
        <v>30</v>
      </c>
      <c r="C37" s="245">
        <f t="shared" si="4"/>
        <v>5</v>
      </c>
      <c r="D37" s="215"/>
      <c r="E37" s="230"/>
      <c r="F37" s="333"/>
      <c r="G37" s="215"/>
      <c r="H37" s="230"/>
      <c r="I37" s="354"/>
      <c r="J37" s="215"/>
      <c r="K37" s="230"/>
      <c r="L37" s="369"/>
      <c r="M37" s="215"/>
      <c r="N37" s="230"/>
      <c r="O37" s="333"/>
      <c r="P37" s="215"/>
      <c r="Q37" s="240"/>
      <c r="R37" s="354"/>
      <c r="S37" s="215">
        <v>30</v>
      </c>
      <c r="T37" s="240"/>
      <c r="U37" s="354">
        <v>5</v>
      </c>
    </row>
    <row r="38" spans="1:21" s="28" customFormat="1" ht="15">
      <c r="A38" s="256" t="s">
        <v>99</v>
      </c>
      <c r="B38" s="254">
        <f t="shared" si="3"/>
        <v>30</v>
      </c>
      <c r="C38" s="245">
        <f t="shared" si="4"/>
        <v>6</v>
      </c>
      <c r="D38" s="215"/>
      <c r="E38" s="230"/>
      <c r="F38" s="333"/>
      <c r="G38" s="215"/>
      <c r="H38" s="230"/>
      <c r="I38" s="354"/>
      <c r="J38" s="215"/>
      <c r="K38" s="230"/>
      <c r="L38" s="369"/>
      <c r="M38" s="215"/>
      <c r="N38" s="230"/>
      <c r="O38" s="333"/>
      <c r="P38" s="215"/>
      <c r="Q38" s="240"/>
      <c r="R38" s="354"/>
      <c r="S38" s="215">
        <v>30</v>
      </c>
      <c r="T38" s="240"/>
      <c r="U38" s="354">
        <v>6</v>
      </c>
    </row>
    <row r="39" spans="1:21" s="28" customFormat="1" ht="15">
      <c r="A39" s="256" t="s">
        <v>184</v>
      </c>
      <c r="B39" s="254">
        <f t="shared" si="3"/>
        <v>15</v>
      </c>
      <c r="C39" s="245">
        <f t="shared" si="4"/>
        <v>1</v>
      </c>
      <c r="D39" s="215"/>
      <c r="E39" s="230"/>
      <c r="F39" s="333"/>
      <c r="G39" s="215"/>
      <c r="H39" s="230"/>
      <c r="I39" s="354"/>
      <c r="J39" s="215"/>
      <c r="K39" s="230"/>
      <c r="L39" s="369"/>
      <c r="M39" s="215"/>
      <c r="N39" s="230"/>
      <c r="O39" s="333"/>
      <c r="P39" s="215">
        <v>15</v>
      </c>
      <c r="Q39" s="240"/>
      <c r="R39" s="354">
        <v>1</v>
      </c>
      <c r="S39" s="215"/>
      <c r="T39" s="240"/>
      <c r="U39" s="354"/>
    </row>
    <row r="40" spans="1:21" s="28" customFormat="1" ht="15.75">
      <c r="A40" s="253" t="s">
        <v>166</v>
      </c>
      <c r="B40" s="250">
        <f>SUM(B28:B39)</f>
        <v>315</v>
      </c>
      <c r="C40" s="250">
        <f aca="true" t="shared" si="5" ref="C40:C48">SUM(F40+I40+L40+O40+R40+U40)</f>
        <v>46</v>
      </c>
      <c r="D40" s="228">
        <f aca="true" t="shared" si="6" ref="D40:U40">SUM(D28:D39)</f>
        <v>0</v>
      </c>
      <c r="E40" s="232">
        <f t="shared" si="6"/>
        <v>15</v>
      </c>
      <c r="F40" s="335">
        <f t="shared" si="6"/>
        <v>2</v>
      </c>
      <c r="G40" s="228">
        <f t="shared" si="6"/>
        <v>90</v>
      </c>
      <c r="H40" s="232">
        <f t="shared" si="6"/>
        <v>30</v>
      </c>
      <c r="I40" s="356">
        <f t="shared" si="6"/>
        <v>15</v>
      </c>
      <c r="J40" s="228">
        <f t="shared" si="6"/>
        <v>60</v>
      </c>
      <c r="K40" s="232">
        <f t="shared" si="6"/>
        <v>0</v>
      </c>
      <c r="L40" s="371">
        <f t="shared" si="6"/>
        <v>10</v>
      </c>
      <c r="M40" s="228">
        <f t="shared" si="6"/>
        <v>0</v>
      </c>
      <c r="N40" s="232">
        <f t="shared" si="6"/>
        <v>0</v>
      </c>
      <c r="O40" s="335">
        <f t="shared" si="6"/>
        <v>0</v>
      </c>
      <c r="P40" s="228">
        <f t="shared" si="6"/>
        <v>30</v>
      </c>
      <c r="Q40" s="242">
        <f t="shared" si="6"/>
        <v>0</v>
      </c>
      <c r="R40" s="356">
        <f t="shared" si="6"/>
        <v>2</v>
      </c>
      <c r="S40" s="228">
        <f t="shared" si="6"/>
        <v>90</v>
      </c>
      <c r="T40" s="242">
        <f t="shared" si="6"/>
        <v>0</v>
      </c>
      <c r="U40" s="356">
        <f t="shared" si="6"/>
        <v>17</v>
      </c>
    </row>
    <row r="41" spans="1:21" s="124" customFormat="1" ht="15" customHeight="1">
      <c r="A41" s="309" t="s">
        <v>168</v>
      </c>
      <c r="B41" s="310"/>
      <c r="C41" s="310">
        <f t="shared" si="5"/>
        <v>0</v>
      </c>
      <c r="D41" s="311"/>
      <c r="E41" s="312"/>
      <c r="F41" s="334"/>
      <c r="G41" s="311"/>
      <c r="H41" s="312"/>
      <c r="I41" s="355"/>
      <c r="J41" s="311"/>
      <c r="K41" s="312"/>
      <c r="L41" s="370"/>
      <c r="M41" s="311"/>
      <c r="N41" s="312"/>
      <c r="O41" s="334"/>
      <c r="P41" s="311"/>
      <c r="Q41" s="313"/>
      <c r="R41" s="355"/>
      <c r="S41" s="311"/>
      <c r="T41" s="313"/>
      <c r="U41" s="355"/>
    </row>
    <row r="42" spans="1:21" s="28" customFormat="1" ht="15">
      <c r="A42" s="255" t="s">
        <v>188</v>
      </c>
      <c r="B42" s="254">
        <f aca="true" t="shared" si="7" ref="B42:B48">SUM(D42+E42+G42+H42+J42+K42+M42+N42+P42+Q42+S42+T42)</f>
        <v>30</v>
      </c>
      <c r="C42" s="245">
        <f t="shared" si="5"/>
        <v>3</v>
      </c>
      <c r="D42" s="215"/>
      <c r="E42" s="230"/>
      <c r="F42" s="333"/>
      <c r="G42" s="215">
        <v>30</v>
      </c>
      <c r="H42" s="230"/>
      <c r="I42" s="354">
        <v>3</v>
      </c>
      <c r="J42" s="215"/>
      <c r="K42" s="230"/>
      <c r="L42" s="369"/>
      <c r="M42" s="215"/>
      <c r="N42" s="230"/>
      <c r="O42" s="333"/>
      <c r="P42" s="215"/>
      <c r="Q42" s="240"/>
      <c r="R42" s="354"/>
      <c r="S42" s="215"/>
      <c r="T42" s="240"/>
      <c r="U42" s="354"/>
    </row>
    <row r="43" spans="1:21" s="28" customFormat="1" ht="15">
      <c r="A43" s="255" t="s">
        <v>189</v>
      </c>
      <c r="B43" s="254">
        <f t="shared" si="7"/>
        <v>30</v>
      </c>
      <c r="C43" s="245">
        <f t="shared" si="5"/>
        <v>1</v>
      </c>
      <c r="D43" s="215"/>
      <c r="E43" s="230"/>
      <c r="F43" s="333"/>
      <c r="G43" s="217"/>
      <c r="H43" s="237"/>
      <c r="I43" s="354"/>
      <c r="J43" s="215">
        <v>30</v>
      </c>
      <c r="K43" s="230"/>
      <c r="L43" s="369">
        <v>1</v>
      </c>
      <c r="M43" s="215"/>
      <c r="N43" s="230"/>
      <c r="O43" s="333"/>
      <c r="P43" s="215"/>
      <c r="Q43" s="240"/>
      <c r="R43" s="354"/>
      <c r="S43" s="215"/>
      <c r="T43" s="240"/>
      <c r="U43" s="354"/>
    </row>
    <row r="44" spans="1:21" s="28" customFormat="1" ht="15">
      <c r="A44" s="255" t="s">
        <v>190</v>
      </c>
      <c r="B44" s="254">
        <f t="shared" si="7"/>
        <v>15</v>
      </c>
      <c r="C44" s="245">
        <f t="shared" si="5"/>
        <v>1</v>
      </c>
      <c r="D44" s="215"/>
      <c r="E44" s="230"/>
      <c r="F44" s="333"/>
      <c r="G44" s="215"/>
      <c r="H44" s="230"/>
      <c r="I44" s="354"/>
      <c r="J44" s="215">
        <v>15</v>
      </c>
      <c r="K44" s="230"/>
      <c r="L44" s="369">
        <v>1</v>
      </c>
      <c r="M44" s="215"/>
      <c r="N44" s="230"/>
      <c r="O44" s="333"/>
      <c r="P44" s="215"/>
      <c r="Q44" s="240"/>
      <c r="R44" s="354"/>
      <c r="S44" s="215"/>
      <c r="T44" s="240"/>
      <c r="U44" s="354"/>
    </row>
    <row r="45" spans="1:21" s="28" customFormat="1" ht="15">
      <c r="A45" s="255" t="s">
        <v>164</v>
      </c>
      <c r="B45" s="254">
        <f t="shared" si="7"/>
        <v>45</v>
      </c>
      <c r="C45" s="245">
        <f t="shared" si="5"/>
        <v>6</v>
      </c>
      <c r="D45" s="215"/>
      <c r="E45" s="230"/>
      <c r="F45" s="333"/>
      <c r="G45" s="217"/>
      <c r="H45" s="230"/>
      <c r="I45" s="354"/>
      <c r="J45" s="215"/>
      <c r="K45" s="230"/>
      <c r="L45" s="369"/>
      <c r="M45" s="215">
        <v>30</v>
      </c>
      <c r="N45" s="230"/>
      <c r="O45" s="333">
        <v>5</v>
      </c>
      <c r="P45" s="215">
        <v>15</v>
      </c>
      <c r="Q45" s="240"/>
      <c r="R45" s="354">
        <v>1</v>
      </c>
      <c r="S45" s="215"/>
      <c r="T45" s="240"/>
      <c r="U45" s="354"/>
    </row>
    <row r="46" spans="1:21" s="28" customFormat="1" ht="15">
      <c r="A46" s="255" t="s">
        <v>191</v>
      </c>
      <c r="B46" s="254">
        <f t="shared" si="7"/>
        <v>60</v>
      </c>
      <c r="C46" s="245">
        <f t="shared" si="5"/>
        <v>8</v>
      </c>
      <c r="D46" s="215"/>
      <c r="E46" s="230"/>
      <c r="F46" s="333"/>
      <c r="G46" s="217"/>
      <c r="H46" s="230"/>
      <c r="I46" s="354"/>
      <c r="J46" s="215"/>
      <c r="K46" s="230">
        <v>15</v>
      </c>
      <c r="L46" s="369">
        <v>3</v>
      </c>
      <c r="M46" s="215"/>
      <c r="N46" s="230">
        <v>15</v>
      </c>
      <c r="O46" s="333">
        <v>3</v>
      </c>
      <c r="P46" s="215"/>
      <c r="Q46" s="240">
        <v>15</v>
      </c>
      <c r="R46" s="354">
        <v>1</v>
      </c>
      <c r="S46" s="215"/>
      <c r="T46" s="240">
        <v>15</v>
      </c>
      <c r="U46" s="354">
        <v>1</v>
      </c>
    </row>
    <row r="47" spans="1:21" s="28" customFormat="1" ht="15">
      <c r="A47" s="255" t="s">
        <v>207</v>
      </c>
      <c r="B47" s="254">
        <f t="shared" si="7"/>
        <v>15</v>
      </c>
      <c r="C47" s="245">
        <f t="shared" si="5"/>
        <v>1</v>
      </c>
      <c r="D47" s="215"/>
      <c r="E47" s="230"/>
      <c r="F47" s="333"/>
      <c r="G47" s="217"/>
      <c r="H47" s="230"/>
      <c r="I47" s="354"/>
      <c r="J47" s="215"/>
      <c r="K47" s="230"/>
      <c r="L47" s="369"/>
      <c r="M47" s="215"/>
      <c r="N47" s="230">
        <v>15</v>
      </c>
      <c r="O47" s="333">
        <v>1</v>
      </c>
      <c r="P47" s="215"/>
      <c r="Q47" s="240"/>
      <c r="R47" s="354"/>
      <c r="S47" s="215"/>
      <c r="T47" s="240"/>
      <c r="U47" s="354"/>
    </row>
    <row r="48" spans="1:21" s="28" customFormat="1" ht="15">
      <c r="A48" s="255" t="s">
        <v>170</v>
      </c>
      <c r="B48" s="254">
        <f t="shared" si="7"/>
        <v>30</v>
      </c>
      <c r="C48" s="245">
        <f t="shared" si="5"/>
        <v>9</v>
      </c>
      <c r="D48" s="215"/>
      <c r="E48" s="230"/>
      <c r="F48" s="333"/>
      <c r="G48" s="215"/>
      <c r="H48" s="230"/>
      <c r="I48" s="354"/>
      <c r="J48" s="215"/>
      <c r="K48" s="230"/>
      <c r="L48" s="369"/>
      <c r="M48" s="215"/>
      <c r="N48" s="230"/>
      <c r="O48" s="333"/>
      <c r="P48" s="215"/>
      <c r="Q48" s="240">
        <v>15</v>
      </c>
      <c r="R48" s="354">
        <v>4</v>
      </c>
      <c r="S48" s="215"/>
      <c r="T48" s="240">
        <v>15</v>
      </c>
      <c r="U48" s="354">
        <v>5</v>
      </c>
    </row>
    <row r="49" spans="1:21" s="28" customFormat="1" ht="15.75">
      <c r="A49" s="253" t="s">
        <v>166</v>
      </c>
      <c r="B49" s="250">
        <f>SUM(B42:B48)</f>
        <v>225</v>
      </c>
      <c r="C49" s="250">
        <f>SUM(C41:C48)</f>
        <v>29</v>
      </c>
      <c r="D49" s="228">
        <f aca="true" t="shared" si="8" ref="D49:U49">SUM(D42:D48)</f>
        <v>0</v>
      </c>
      <c r="E49" s="232">
        <f t="shared" si="8"/>
        <v>0</v>
      </c>
      <c r="F49" s="335">
        <f t="shared" si="8"/>
        <v>0</v>
      </c>
      <c r="G49" s="228">
        <f t="shared" si="8"/>
        <v>30</v>
      </c>
      <c r="H49" s="232">
        <f t="shared" si="8"/>
        <v>0</v>
      </c>
      <c r="I49" s="356">
        <f t="shared" si="8"/>
        <v>3</v>
      </c>
      <c r="J49" s="228">
        <f t="shared" si="8"/>
        <v>45</v>
      </c>
      <c r="K49" s="232">
        <f t="shared" si="8"/>
        <v>15</v>
      </c>
      <c r="L49" s="371">
        <f t="shared" si="8"/>
        <v>5</v>
      </c>
      <c r="M49" s="228">
        <f t="shared" si="8"/>
        <v>30</v>
      </c>
      <c r="N49" s="232">
        <f t="shared" si="8"/>
        <v>30</v>
      </c>
      <c r="O49" s="335">
        <f t="shared" si="8"/>
        <v>9</v>
      </c>
      <c r="P49" s="228">
        <f t="shared" si="8"/>
        <v>15</v>
      </c>
      <c r="Q49" s="242">
        <f t="shared" si="8"/>
        <v>30</v>
      </c>
      <c r="R49" s="356">
        <f t="shared" si="8"/>
        <v>6</v>
      </c>
      <c r="S49" s="228">
        <f t="shared" si="8"/>
        <v>0</v>
      </c>
      <c r="T49" s="242">
        <f t="shared" si="8"/>
        <v>30</v>
      </c>
      <c r="U49" s="356">
        <f t="shared" si="8"/>
        <v>6</v>
      </c>
    </row>
    <row r="50" spans="1:21" s="28" customFormat="1" ht="51">
      <c r="A50" s="314" t="s">
        <v>172</v>
      </c>
      <c r="B50" s="310"/>
      <c r="C50" s="310"/>
      <c r="D50" s="311"/>
      <c r="E50" s="312"/>
      <c r="F50" s="334"/>
      <c r="G50" s="311"/>
      <c r="H50" s="312"/>
      <c r="I50" s="355"/>
      <c r="J50" s="311"/>
      <c r="K50" s="312"/>
      <c r="L50" s="370"/>
      <c r="M50" s="311"/>
      <c r="N50" s="312"/>
      <c r="O50" s="334"/>
      <c r="P50" s="311"/>
      <c r="Q50" s="313"/>
      <c r="R50" s="355"/>
      <c r="S50" s="311"/>
      <c r="T50" s="313"/>
      <c r="U50" s="355"/>
    </row>
    <row r="51" spans="1:21" s="28" customFormat="1" ht="15">
      <c r="A51" s="255" t="s">
        <v>169</v>
      </c>
      <c r="B51" s="254">
        <f>SUM(D51+E51+G51+H51+J51+K51+M51+N51+P51+Q51+S51+T51)</f>
        <v>15</v>
      </c>
      <c r="C51" s="245">
        <f>SUM(F51+I51+L51+O51+R51+U51)</f>
        <v>1</v>
      </c>
      <c r="D51" s="219"/>
      <c r="E51" s="234"/>
      <c r="F51" s="336"/>
      <c r="G51" s="219"/>
      <c r="H51" s="234"/>
      <c r="I51" s="357"/>
      <c r="J51" s="219"/>
      <c r="K51" s="234"/>
      <c r="L51" s="372"/>
      <c r="M51" s="219"/>
      <c r="N51" s="234"/>
      <c r="O51" s="336"/>
      <c r="P51" s="219"/>
      <c r="Q51" s="244"/>
      <c r="R51" s="357"/>
      <c r="S51" s="219"/>
      <c r="T51" s="244">
        <v>15</v>
      </c>
      <c r="U51" s="357">
        <v>1</v>
      </c>
    </row>
    <row r="52" spans="1:21" s="28" customFormat="1" ht="15">
      <c r="A52" s="257" t="s">
        <v>192</v>
      </c>
      <c r="B52" s="254">
        <f>SUM(D52+E52+G52+H52+J52+K52+M52+N52+P52+Q52+S52+T52)</f>
        <v>4</v>
      </c>
      <c r="C52" s="245">
        <f>SUM(F52+I52+L52+O52+R52+U52)</f>
        <v>1</v>
      </c>
      <c r="D52" s="219"/>
      <c r="E52" s="234"/>
      <c r="F52" s="336"/>
      <c r="G52" s="219"/>
      <c r="H52" s="234">
        <v>4</v>
      </c>
      <c r="I52" s="357">
        <v>1</v>
      </c>
      <c r="J52" s="219"/>
      <c r="K52" s="234"/>
      <c r="L52" s="372"/>
      <c r="M52" s="219"/>
      <c r="N52" s="234"/>
      <c r="O52" s="336"/>
      <c r="P52" s="219"/>
      <c r="Q52" s="244"/>
      <c r="R52" s="357"/>
      <c r="S52" s="219"/>
      <c r="T52" s="244"/>
      <c r="U52" s="357"/>
    </row>
    <row r="53" spans="1:21" s="28" customFormat="1" ht="15.75">
      <c r="A53" s="253" t="s">
        <v>166</v>
      </c>
      <c r="B53" s="250">
        <f aca="true" t="shared" si="9" ref="B53:U53">SUM(B51:B52)</f>
        <v>19</v>
      </c>
      <c r="C53" s="250">
        <f t="shared" si="9"/>
        <v>2</v>
      </c>
      <c r="D53" s="250">
        <f t="shared" si="9"/>
        <v>0</v>
      </c>
      <c r="E53" s="250">
        <f t="shared" si="9"/>
        <v>0</v>
      </c>
      <c r="F53" s="337">
        <f t="shared" si="9"/>
        <v>0</v>
      </c>
      <c r="G53" s="250">
        <f t="shared" si="9"/>
        <v>0</v>
      </c>
      <c r="H53" s="250">
        <f t="shared" si="9"/>
        <v>4</v>
      </c>
      <c r="I53" s="337">
        <f t="shared" si="9"/>
        <v>1</v>
      </c>
      <c r="J53" s="250">
        <f t="shared" si="9"/>
        <v>0</v>
      </c>
      <c r="K53" s="250">
        <f t="shared" si="9"/>
        <v>0</v>
      </c>
      <c r="L53" s="337">
        <f t="shared" si="9"/>
        <v>0</v>
      </c>
      <c r="M53" s="250">
        <f t="shared" si="9"/>
        <v>0</v>
      </c>
      <c r="N53" s="250">
        <f t="shared" si="9"/>
        <v>0</v>
      </c>
      <c r="O53" s="337">
        <f t="shared" si="9"/>
        <v>0</v>
      </c>
      <c r="P53" s="250">
        <f t="shared" si="9"/>
        <v>0</v>
      </c>
      <c r="Q53" s="250">
        <f t="shared" si="9"/>
        <v>0</v>
      </c>
      <c r="R53" s="386">
        <f t="shared" si="9"/>
        <v>0</v>
      </c>
      <c r="S53" s="250">
        <f t="shared" si="9"/>
        <v>0</v>
      </c>
      <c r="T53" s="250">
        <f t="shared" si="9"/>
        <v>15</v>
      </c>
      <c r="U53" s="386">
        <f t="shared" si="9"/>
        <v>1</v>
      </c>
    </row>
    <row r="54" spans="1:21" s="28" customFormat="1" ht="25.5">
      <c r="A54" s="315" t="s">
        <v>201</v>
      </c>
      <c r="B54" s="316"/>
      <c r="C54" s="316"/>
      <c r="D54" s="316"/>
      <c r="E54" s="316"/>
      <c r="F54" s="338"/>
      <c r="G54" s="316"/>
      <c r="H54" s="316"/>
      <c r="I54" s="338"/>
      <c r="J54" s="316"/>
      <c r="K54" s="316"/>
      <c r="L54" s="338"/>
      <c r="M54" s="316"/>
      <c r="N54" s="316"/>
      <c r="O54" s="338"/>
      <c r="P54" s="316"/>
      <c r="Q54" s="316"/>
      <c r="R54" s="338"/>
      <c r="S54" s="316"/>
      <c r="T54" s="316"/>
      <c r="U54" s="338"/>
    </row>
    <row r="55" spans="1:21" s="28" customFormat="1" ht="15">
      <c r="A55" s="263" t="s">
        <v>185</v>
      </c>
      <c r="B55" s="264">
        <f aca="true" t="shared" si="10" ref="B55:B63">SUM(D55+E55+G55+H55+J55+K55+M55+N55+P55+Q55+S55+T55)</f>
        <v>15</v>
      </c>
      <c r="C55" s="265">
        <f aca="true" t="shared" si="11" ref="C55:C63">SUM(F55+I55+L55+O55+R55+U55)</f>
        <v>2</v>
      </c>
      <c r="D55" s="266"/>
      <c r="E55" s="267"/>
      <c r="F55" s="339"/>
      <c r="G55" s="268"/>
      <c r="H55" s="269"/>
      <c r="I55" s="358"/>
      <c r="J55" s="268"/>
      <c r="K55" s="269"/>
      <c r="L55" s="373"/>
      <c r="M55" s="268"/>
      <c r="N55" s="269"/>
      <c r="O55" s="339"/>
      <c r="P55" s="268">
        <v>15</v>
      </c>
      <c r="Q55" s="270"/>
      <c r="R55" s="358">
        <v>2</v>
      </c>
      <c r="S55" s="268"/>
      <c r="T55" s="270"/>
      <c r="U55" s="358"/>
    </row>
    <row r="56" spans="1:21" s="28" customFormat="1" ht="15">
      <c r="A56" s="263" t="s">
        <v>186</v>
      </c>
      <c r="B56" s="264">
        <f t="shared" si="10"/>
        <v>30</v>
      </c>
      <c r="C56" s="265">
        <f t="shared" si="11"/>
        <v>4</v>
      </c>
      <c r="D56" s="266"/>
      <c r="E56" s="267"/>
      <c r="F56" s="336"/>
      <c r="G56" s="266"/>
      <c r="H56" s="267"/>
      <c r="I56" s="357"/>
      <c r="J56" s="266"/>
      <c r="K56" s="267">
        <v>15</v>
      </c>
      <c r="L56" s="372">
        <v>2</v>
      </c>
      <c r="M56" s="266"/>
      <c r="N56" s="267">
        <v>15</v>
      </c>
      <c r="O56" s="336">
        <v>2</v>
      </c>
      <c r="P56" s="266"/>
      <c r="Q56" s="272"/>
      <c r="R56" s="357"/>
      <c r="S56" s="266"/>
      <c r="T56" s="272"/>
      <c r="U56" s="357"/>
    </row>
    <row r="57" spans="1:21" s="28" customFormat="1" ht="15">
      <c r="A57" s="263" t="s">
        <v>91</v>
      </c>
      <c r="B57" s="264">
        <f t="shared" si="10"/>
        <v>15</v>
      </c>
      <c r="C57" s="265">
        <f t="shared" si="11"/>
        <v>3</v>
      </c>
      <c r="D57" s="266"/>
      <c r="E57" s="267"/>
      <c r="F57" s="336"/>
      <c r="G57" s="266"/>
      <c r="H57" s="267"/>
      <c r="I57" s="357"/>
      <c r="J57" s="266"/>
      <c r="K57" s="267"/>
      <c r="L57" s="372"/>
      <c r="M57" s="266"/>
      <c r="N57" s="267"/>
      <c r="O57" s="336"/>
      <c r="P57" s="266"/>
      <c r="Q57" s="272">
        <v>15</v>
      </c>
      <c r="R57" s="357">
        <v>3</v>
      </c>
      <c r="S57" s="266"/>
      <c r="T57" s="272"/>
      <c r="U57" s="357"/>
    </row>
    <row r="58" spans="1:21" s="28" customFormat="1" ht="15">
      <c r="A58" s="263" t="s">
        <v>187</v>
      </c>
      <c r="B58" s="264">
        <f t="shared" si="10"/>
        <v>30</v>
      </c>
      <c r="C58" s="265">
        <f t="shared" si="11"/>
        <v>5</v>
      </c>
      <c r="D58" s="266">
        <v>30</v>
      </c>
      <c r="E58" s="267"/>
      <c r="F58" s="336">
        <v>5</v>
      </c>
      <c r="G58" s="266"/>
      <c r="H58" s="267"/>
      <c r="I58" s="357"/>
      <c r="J58" s="266"/>
      <c r="K58" s="267"/>
      <c r="L58" s="372"/>
      <c r="M58" s="266"/>
      <c r="N58" s="267"/>
      <c r="O58" s="381"/>
      <c r="P58" s="273"/>
      <c r="Q58" s="274"/>
      <c r="R58" s="359"/>
      <c r="S58" s="273"/>
      <c r="T58" s="274"/>
      <c r="U58" s="359"/>
    </row>
    <row r="59" spans="1:21" s="28" customFormat="1" ht="15">
      <c r="A59" s="275" t="s">
        <v>202</v>
      </c>
      <c r="B59" s="264">
        <f t="shared" si="10"/>
        <v>15</v>
      </c>
      <c r="C59" s="265">
        <f t="shared" si="11"/>
        <v>1</v>
      </c>
      <c r="D59" s="266"/>
      <c r="E59" s="267"/>
      <c r="F59" s="336"/>
      <c r="G59" s="266"/>
      <c r="H59" s="267"/>
      <c r="I59" s="357"/>
      <c r="J59" s="266"/>
      <c r="K59" s="267">
        <v>15</v>
      </c>
      <c r="L59" s="372">
        <v>1</v>
      </c>
      <c r="M59" s="266"/>
      <c r="N59" s="267"/>
      <c r="O59" s="336"/>
      <c r="P59" s="266"/>
      <c r="Q59" s="272"/>
      <c r="R59" s="357"/>
      <c r="S59" s="266"/>
      <c r="T59" s="272"/>
      <c r="U59" s="357"/>
    </row>
    <row r="60" spans="1:21" s="28" customFormat="1" ht="15">
      <c r="A60" s="275" t="s">
        <v>203</v>
      </c>
      <c r="B60" s="264">
        <f t="shared" si="10"/>
        <v>15</v>
      </c>
      <c r="C60" s="265">
        <f t="shared" si="11"/>
        <v>5</v>
      </c>
      <c r="D60" s="276"/>
      <c r="E60" s="267"/>
      <c r="F60" s="336"/>
      <c r="G60" s="266"/>
      <c r="H60" s="267"/>
      <c r="I60" s="357"/>
      <c r="J60" s="266"/>
      <c r="K60" s="267"/>
      <c r="L60" s="372"/>
      <c r="M60" s="266"/>
      <c r="N60" s="267">
        <v>15</v>
      </c>
      <c r="O60" s="336">
        <v>5</v>
      </c>
      <c r="P60" s="266"/>
      <c r="Q60" s="272"/>
      <c r="R60" s="357"/>
      <c r="S60" s="266"/>
      <c r="T60" s="272"/>
      <c r="U60" s="357"/>
    </row>
    <row r="61" spans="1:21" s="28" customFormat="1" ht="15">
      <c r="A61" s="277" t="s">
        <v>204</v>
      </c>
      <c r="B61" s="295">
        <f t="shared" si="10"/>
        <v>15</v>
      </c>
      <c r="C61" s="264">
        <f t="shared" si="11"/>
        <v>2</v>
      </c>
      <c r="D61" s="276"/>
      <c r="E61" s="267"/>
      <c r="F61" s="336"/>
      <c r="G61" s="266"/>
      <c r="H61" s="267"/>
      <c r="I61" s="357"/>
      <c r="J61" s="266"/>
      <c r="K61" s="267"/>
      <c r="L61" s="372"/>
      <c r="M61" s="266"/>
      <c r="N61" s="271"/>
      <c r="O61" s="336"/>
      <c r="P61" s="266"/>
      <c r="Q61" s="272">
        <v>15</v>
      </c>
      <c r="R61" s="357">
        <v>2</v>
      </c>
      <c r="S61" s="266"/>
      <c r="T61" s="272"/>
      <c r="U61" s="357"/>
    </row>
    <row r="62" spans="1:21" s="28" customFormat="1" ht="15">
      <c r="A62" s="278" t="s">
        <v>205</v>
      </c>
      <c r="B62" s="264">
        <f t="shared" si="10"/>
        <v>15</v>
      </c>
      <c r="C62" s="265">
        <f t="shared" si="11"/>
        <v>2</v>
      </c>
      <c r="D62" s="276"/>
      <c r="E62" s="267"/>
      <c r="F62" s="336"/>
      <c r="G62" s="266"/>
      <c r="H62" s="267"/>
      <c r="I62" s="359"/>
      <c r="J62" s="273"/>
      <c r="K62" s="267"/>
      <c r="L62" s="372"/>
      <c r="M62" s="266"/>
      <c r="N62" s="267"/>
      <c r="O62" s="336"/>
      <c r="P62" s="266"/>
      <c r="Q62" s="272"/>
      <c r="R62" s="357"/>
      <c r="S62" s="266"/>
      <c r="T62" s="272">
        <v>15</v>
      </c>
      <c r="U62" s="357">
        <v>2</v>
      </c>
    </row>
    <row r="63" spans="1:21" s="28" customFormat="1" ht="15.75" thickBot="1">
      <c r="A63" s="279" t="s">
        <v>206</v>
      </c>
      <c r="B63" s="265">
        <f t="shared" si="10"/>
        <v>60</v>
      </c>
      <c r="C63" s="265">
        <f t="shared" si="11"/>
        <v>4</v>
      </c>
      <c r="D63" s="276"/>
      <c r="E63" s="267"/>
      <c r="F63" s="336"/>
      <c r="G63" s="266"/>
      <c r="H63" s="267"/>
      <c r="I63" s="359"/>
      <c r="J63" s="273"/>
      <c r="K63" s="267">
        <v>15</v>
      </c>
      <c r="L63" s="372">
        <v>1</v>
      </c>
      <c r="M63" s="266"/>
      <c r="N63" s="267">
        <v>15</v>
      </c>
      <c r="O63" s="336">
        <v>1</v>
      </c>
      <c r="P63" s="266"/>
      <c r="Q63" s="272">
        <v>15</v>
      </c>
      <c r="R63" s="357">
        <v>1</v>
      </c>
      <c r="S63" s="266"/>
      <c r="T63" s="272">
        <v>15</v>
      </c>
      <c r="U63" s="357">
        <v>1</v>
      </c>
    </row>
    <row r="64" spans="1:21" s="28" customFormat="1" ht="15.75">
      <c r="A64" s="261" t="s">
        <v>166</v>
      </c>
      <c r="B64" s="262">
        <f>SUM(B55:B63)</f>
        <v>210</v>
      </c>
      <c r="C64" s="262">
        <f aca="true" t="shared" si="12" ref="C64:U64">SUM(C55:C63)</f>
        <v>28</v>
      </c>
      <c r="D64" s="262">
        <f t="shared" si="12"/>
        <v>30</v>
      </c>
      <c r="E64" s="262">
        <f t="shared" si="12"/>
        <v>0</v>
      </c>
      <c r="F64" s="338">
        <f t="shared" si="12"/>
        <v>5</v>
      </c>
      <c r="G64" s="262">
        <f t="shared" si="12"/>
        <v>0</v>
      </c>
      <c r="H64" s="262">
        <f t="shared" si="12"/>
        <v>0</v>
      </c>
      <c r="I64" s="338">
        <f t="shared" si="12"/>
        <v>0</v>
      </c>
      <c r="J64" s="262">
        <f t="shared" si="12"/>
        <v>0</v>
      </c>
      <c r="K64" s="262">
        <f t="shared" si="12"/>
        <v>45</v>
      </c>
      <c r="L64" s="338">
        <f t="shared" si="12"/>
        <v>4</v>
      </c>
      <c r="M64" s="262">
        <f t="shared" si="12"/>
        <v>0</v>
      </c>
      <c r="N64" s="262">
        <f t="shared" si="12"/>
        <v>45</v>
      </c>
      <c r="O64" s="338">
        <f t="shared" si="12"/>
        <v>8</v>
      </c>
      <c r="P64" s="262">
        <f t="shared" si="12"/>
        <v>15</v>
      </c>
      <c r="Q64" s="262">
        <f t="shared" si="12"/>
        <v>45</v>
      </c>
      <c r="R64" s="338">
        <f t="shared" si="12"/>
        <v>8</v>
      </c>
      <c r="S64" s="262">
        <f t="shared" si="12"/>
        <v>0</v>
      </c>
      <c r="T64" s="262">
        <f t="shared" si="12"/>
        <v>30</v>
      </c>
      <c r="U64" s="338">
        <f t="shared" si="12"/>
        <v>3</v>
      </c>
    </row>
    <row r="65" spans="1:21" s="28" customFormat="1" ht="15.75">
      <c r="A65" s="327" t="s">
        <v>139</v>
      </c>
      <c r="B65" s="326">
        <f>SUM(B26+B40+B49+B53+B64)</f>
        <v>1144</v>
      </c>
      <c r="C65" s="326">
        <f aca="true" t="shared" si="13" ref="C65:T65">SUM(C26+C40+C49+C53+C64)</f>
        <v>160</v>
      </c>
      <c r="D65" s="326">
        <f t="shared" si="13"/>
        <v>90</v>
      </c>
      <c r="E65" s="326">
        <f t="shared" si="13"/>
        <v>105</v>
      </c>
      <c r="F65" s="338">
        <f t="shared" si="13"/>
        <v>30</v>
      </c>
      <c r="G65" s="326">
        <f t="shared" si="13"/>
        <v>150</v>
      </c>
      <c r="H65" s="326">
        <f t="shared" si="13"/>
        <v>49</v>
      </c>
      <c r="I65" s="338">
        <f t="shared" si="13"/>
        <v>28</v>
      </c>
      <c r="J65" s="326">
        <f t="shared" si="13"/>
        <v>105</v>
      </c>
      <c r="K65" s="326">
        <f t="shared" si="13"/>
        <v>105</v>
      </c>
      <c r="L65" s="338">
        <f>SUM(L26+L40+L49+L53+L64+L80)</f>
        <v>30</v>
      </c>
      <c r="M65" s="326">
        <f t="shared" si="13"/>
        <v>75</v>
      </c>
      <c r="N65" s="326">
        <f t="shared" si="13"/>
        <v>105</v>
      </c>
      <c r="O65" s="338">
        <f>SUM(O26+O40+O49+O53+O64+O80)</f>
        <v>30</v>
      </c>
      <c r="P65" s="326">
        <f t="shared" si="13"/>
        <v>120</v>
      </c>
      <c r="Q65" s="326">
        <f t="shared" si="13"/>
        <v>75</v>
      </c>
      <c r="R65" s="338">
        <f>SUM(R26+R40+R49+R53+R64+R80)</f>
        <v>30</v>
      </c>
      <c r="S65" s="326">
        <f t="shared" si="13"/>
        <v>90</v>
      </c>
      <c r="T65" s="326">
        <f t="shared" si="13"/>
        <v>75</v>
      </c>
      <c r="U65" s="338">
        <f>SUM(U26+U40+U49+U53+U64+U80)</f>
        <v>32</v>
      </c>
    </row>
    <row r="66" spans="1:21" s="28" customFormat="1" ht="15.75">
      <c r="A66" s="404"/>
      <c r="B66" s="405"/>
      <c r="C66" s="405"/>
      <c r="D66" s="424">
        <f>SUM(D65:E65)</f>
        <v>195</v>
      </c>
      <c r="E66" s="425"/>
      <c r="F66" s="403"/>
      <c r="G66" s="424">
        <f>SUM(G65:H65)</f>
        <v>199</v>
      </c>
      <c r="H66" s="425"/>
      <c r="I66" s="403"/>
      <c r="J66" s="424">
        <f>SUM(J65:K65)</f>
        <v>210</v>
      </c>
      <c r="K66" s="425"/>
      <c r="L66" s="403"/>
      <c r="M66" s="424">
        <f>SUM(M65:N65)</f>
        <v>180</v>
      </c>
      <c r="N66" s="425"/>
      <c r="O66" s="403"/>
      <c r="P66" s="424">
        <f>SUM(P65:Q65)</f>
        <v>195</v>
      </c>
      <c r="Q66" s="425"/>
      <c r="R66" s="403"/>
      <c r="S66" s="424">
        <f>SUM(S65:T65)</f>
        <v>165</v>
      </c>
      <c r="T66" s="425"/>
      <c r="U66" s="338"/>
    </row>
    <row r="67" spans="1:21" s="124" customFormat="1" ht="38.25">
      <c r="A67" s="317" t="s">
        <v>200</v>
      </c>
      <c r="B67" s="318"/>
      <c r="C67" s="318"/>
      <c r="D67" s="319"/>
      <c r="E67" s="320"/>
      <c r="F67" s="340"/>
      <c r="G67" s="319"/>
      <c r="H67" s="320"/>
      <c r="I67" s="360"/>
      <c r="J67" s="319"/>
      <c r="K67" s="320"/>
      <c r="L67" s="374"/>
      <c r="M67" s="319"/>
      <c r="N67" s="320"/>
      <c r="O67" s="340"/>
      <c r="P67" s="319"/>
      <c r="Q67" s="321"/>
      <c r="R67" s="360"/>
      <c r="S67" s="319"/>
      <c r="T67" s="321"/>
      <c r="U67" s="360"/>
    </row>
    <row r="68" spans="1:21" s="10" customFormat="1" ht="15">
      <c r="A68" s="256" t="s">
        <v>185</v>
      </c>
      <c r="B68" s="254">
        <f aca="true" t="shared" si="14" ref="B68:B76">SUM(D68+E68+G68+H68+J68+K68+M68+N68+P68+Q68+S68+T68)</f>
        <v>15</v>
      </c>
      <c r="C68" s="245">
        <f aca="true" t="shared" si="15" ref="C68:C76">SUM(F68+I68+L68+O68+R68+U68)</f>
        <v>2</v>
      </c>
      <c r="D68" s="219"/>
      <c r="E68" s="234"/>
      <c r="F68" s="339"/>
      <c r="G68" s="218"/>
      <c r="H68" s="233"/>
      <c r="I68" s="358"/>
      <c r="J68" s="218"/>
      <c r="K68" s="233"/>
      <c r="L68" s="373"/>
      <c r="M68" s="218"/>
      <c r="N68" s="233"/>
      <c r="O68" s="339"/>
      <c r="P68" s="218">
        <v>15</v>
      </c>
      <c r="Q68" s="243"/>
      <c r="R68" s="358">
        <v>2</v>
      </c>
      <c r="S68" s="218"/>
      <c r="T68" s="243"/>
      <c r="U68" s="358"/>
    </row>
    <row r="69" spans="1:21" s="10" customFormat="1" ht="15">
      <c r="A69" s="256" t="s">
        <v>186</v>
      </c>
      <c r="B69" s="254">
        <f t="shared" si="14"/>
        <v>30</v>
      </c>
      <c r="C69" s="245">
        <f t="shared" si="15"/>
        <v>4</v>
      </c>
      <c r="D69" s="219"/>
      <c r="E69" s="234"/>
      <c r="F69" s="336"/>
      <c r="G69" s="219"/>
      <c r="H69" s="234"/>
      <c r="I69" s="357"/>
      <c r="J69" s="219"/>
      <c r="K69" s="234">
        <v>15</v>
      </c>
      <c r="L69" s="372">
        <v>2</v>
      </c>
      <c r="M69" s="219"/>
      <c r="N69" s="234">
        <v>15</v>
      </c>
      <c r="O69" s="336">
        <v>2</v>
      </c>
      <c r="P69" s="219"/>
      <c r="Q69" s="244"/>
      <c r="R69" s="357"/>
      <c r="S69" s="219"/>
      <c r="T69" s="244"/>
      <c r="U69" s="357"/>
    </row>
    <row r="70" spans="1:21" s="10" customFormat="1" ht="15">
      <c r="A70" s="256" t="s">
        <v>91</v>
      </c>
      <c r="B70" s="254">
        <f t="shared" si="14"/>
        <v>15</v>
      </c>
      <c r="C70" s="245">
        <f t="shared" si="15"/>
        <v>3</v>
      </c>
      <c r="D70" s="219"/>
      <c r="E70" s="234"/>
      <c r="F70" s="336"/>
      <c r="G70" s="219"/>
      <c r="H70" s="234"/>
      <c r="I70" s="357"/>
      <c r="J70" s="219"/>
      <c r="K70" s="234"/>
      <c r="L70" s="372"/>
      <c r="M70" s="219"/>
      <c r="N70" s="234"/>
      <c r="O70" s="336"/>
      <c r="P70" s="219"/>
      <c r="Q70" s="244">
        <v>15</v>
      </c>
      <c r="R70" s="357">
        <v>3</v>
      </c>
      <c r="S70" s="219"/>
      <c r="T70" s="244"/>
      <c r="U70" s="357"/>
    </row>
    <row r="71" spans="1:21" s="10" customFormat="1" ht="15">
      <c r="A71" s="256" t="s">
        <v>187</v>
      </c>
      <c r="B71" s="254">
        <f t="shared" si="14"/>
        <v>30</v>
      </c>
      <c r="C71" s="245">
        <f t="shared" si="15"/>
        <v>5</v>
      </c>
      <c r="D71" s="219">
        <v>30</v>
      </c>
      <c r="E71" s="234"/>
      <c r="F71" s="336">
        <v>5</v>
      </c>
      <c r="G71" s="219"/>
      <c r="H71" s="234"/>
      <c r="I71" s="357"/>
      <c r="J71" s="219"/>
      <c r="K71" s="234"/>
      <c r="L71" s="372"/>
      <c r="M71" s="219"/>
      <c r="N71" s="234"/>
      <c r="O71" s="381"/>
      <c r="P71" s="220"/>
      <c r="Q71" s="247"/>
      <c r="R71" s="359"/>
      <c r="S71" s="220"/>
      <c r="T71" s="247"/>
      <c r="U71" s="359"/>
    </row>
    <row r="72" spans="1:21" s="10" customFormat="1" ht="15.75" customHeight="1">
      <c r="A72" s="257" t="s">
        <v>194</v>
      </c>
      <c r="B72" s="254">
        <f t="shared" si="14"/>
        <v>15</v>
      </c>
      <c r="C72" s="245">
        <f t="shared" si="15"/>
        <v>1</v>
      </c>
      <c r="D72" s="222"/>
      <c r="E72" s="236"/>
      <c r="F72" s="336"/>
      <c r="G72" s="222"/>
      <c r="H72" s="236"/>
      <c r="I72" s="357"/>
      <c r="J72" s="222"/>
      <c r="K72" s="236">
        <v>15</v>
      </c>
      <c r="L72" s="372">
        <v>1</v>
      </c>
      <c r="M72" s="222"/>
      <c r="N72" s="236"/>
      <c r="O72" s="336"/>
      <c r="P72" s="222"/>
      <c r="Q72" s="238"/>
      <c r="R72" s="357"/>
      <c r="S72" s="222"/>
      <c r="T72" s="238"/>
      <c r="U72" s="357"/>
    </row>
    <row r="73" spans="1:21" s="10" customFormat="1" ht="15">
      <c r="A73" s="260" t="s">
        <v>195</v>
      </c>
      <c r="B73" s="254">
        <f t="shared" si="14"/>
        <v>15</v>
      </c>
      <c r="C73" s="245">
        <f t="shared" si="15"/>
        <v>5</v>
      </c>
      <c r="D73" s="235"/>
      <c r="E73" s="236"/>
      <c r="F73" s="336"/>
      <c r="G73" s="222"/>
      <c r="H73" s="236"/>
      <c r="I73" s="357"/>
      <c r="J73" s="222"/>
      <c r="K73" s="236"/>
      <c r="L73" s="372"/>
      <c r="M73" s="222"/>
      <c r="N73" s="236">
        <v>15</v>
      </c>
      <c r="O73" s="336">
        <v>5</v>
      </c>
      <c r="P73" s="222"/>
      <c r="Q73" s="238"/>
      <c r="R73" s="357"/>
      <c r="S73" s="222"/>
      <c r="T73" s="238"/>
      <c r="U73" s="357"/>
    </row>
    <row r="74" spans="1:21" s="10" customFormat="1" ht="15">
      <c r="A74" s="260" t="s">
        <v>196</v>
      </c>
      <c r="B74" s="254">
        <f t="shared" si="14"/>
        <v>15</v>
      </c>
      <c r="C74" s="245">
        <f t="shared" si="15"/>
        <v>2</v>
      </c>
      <c r="D74" s="235"/>
      <c r="E74" s="236"/>
      <c r="F74" s="336"/>
      <c r="G74" s="222"/>
      <c r="H74" s="236"/>
      <c r="I74" s="357"/>
      <c r="J74" s="222"/>
      <c r="K74" s="236"/>
      <c r="L74" s="372"/>
      <c r="M74" s="222"/>
      <c r="N74" s="239"/>
      <c r="O74" s="336"/>
      <c r="P74" s="222"/>
      <c r="Q74" s="238">
        <v>15</v>
      </c>
      <c r="R74" s="357">
        <v>2</v>
      </c>
      <c r="S74" s="222"/>
      <c r="T74" s="238"/>
      <c r="U74" s="357"/>
    </row>
    <row r="75" spans="1:21" s="10" customFormat="1" ht="15">
      <c r="A75" s="260" t="s">
        <v>197</v>
      </c>
      <c r="B75" s="254">
        <f t="shared" si="14"/>
        <v>15</v>
      </c>
      <c r="C75" s="245">
        <f t="shared" si="15"/>
        <v>2</v>
      </c>
      <c r="D75" s="235"/>
      <c r="E75" s="236"/>
      <c r="F75" s="336"/>
      <c r="G75" s="222"/>
      <c r="H75" s="236"/>
      <c r="I75" s="359"/>
      <c r="J75" s="223"/>
      <c r="K75" s="236"/>
      <c r="L75" s="372"/>
      <c r="M75" s="222"/>
      <c r="N75" s="236"/>
      <c r="O75" s="336"/>
      <c r="P75" s="222"/>
      <c r="Q75" s="238"/>
      <c r="R75" s="357"/>
      <c r="S75" s="222"/>
      <c r="T75" s="238">
        <v>15</v>
      </c>
      <c r="U75" s="357">
        <v>2</v>
      </c>
    </row>
    <row r="76" spans="1:21" s="10" customFormat="1" ht="15.75" thickBot="1">
      <c r="A76" s="258" t="s">
        <v>198</v>
      </c>
      <c r="B76" s="245">
        <f t="shared" si="14"/>
        <v>60</v>
      </c>
      <c r="C76" s="245">
        <f t="shared" si="15"/>
        <v>4</v>
      </c>
      <c r="D76" s="235"/>
      <c r="E76" s="236"/>
      <c r="F76" s="336"/>
      <c r="G76" s="222"/>
      <c r="H76" s="236"/>
      <c r="I76" s="359"/>
      <c r="J76" s="223"/>
      <c r="K76" s="236">
        <v>15</v>
      </c>
      <c r="L76" s="372">
        <v>1</v>
      </c>
      <c r="M76" s="222"/>
      <c r="N76" s="236">
        <v>15</v>
      </c>
      <c r="O76" s="336">
        <v>1</v>
      </c>
      <c r="P76" s="222"/>
      <c r="Q76" s="238">
        <v>15</v>
      </c>
      <c r="R76" s="357">
        <v>1</v>
      </c>
      <c r="S76" s="222"/>
      <c r="T76" s="238">
        <v>15</v>
      </c>
      <c r="U76" s="357">
        <v>1</v>
      </c>
    </row>
    <row r="77" spans="1:21" s="10" customFormat="1" ht="16.5" thickBot="1">
      <c r="A77" s="221" t="s">
        <v>166</v>
      </c>
      <c r="B77" s="250">
        <f aca="true" t="shared" si="16" ref="B77:U77">SUM(B68:B76)</f>
        <v>210</v>
      </c>
      <c r="C77" s="250">
        <f t="shared" si="16"/>
        <v>28</v>
      </c>
      <c r="D77" s="250">
        <f t="shared" si="16"/>
        <v>30</v>
      </c>
      <c r="E77" s="250">
        <f t="shared" si="16"/>
        <v>0</v>
      </c>
      <c r="F77" s="337">
        <f t="shared" si="16"/>
        <v>5</v>
      </c>
      <c r="G77" s="250">
        <f t="shared" si="16"/>
        <v>0</v>
      </c>
      <c r="H77" s="250">
        <f t="shared" si="16"/>
        <v>0</v>
      </c>
      <c r="I77" s="337">
        <f t="shared" si="16"/>
        <v>0</v>
      </c>
      <c r="J77" s="250">
        <f t="shared" si="16"/>
        <v>0</v>
      </c>
      <c r="K77" s="250">
        <f t="shared" si="16"/>
        <v>45</v>
      </c>
      <c r="L77" s="337">
        <f t="shared" si="16"/>
        <v>4</v>
      </c>
      <c r="M77" s="250">
        <f t="shared" si="16"/>
        <v>0</v>
      </c>
      <c r="N77" s="250">
        <f t="shared" si="16"/>
        <v>45</v>
      </c>
      <c r="O77" s="337">
        <f t="shared" si="16"/>
        <v>8</v>
      </c>
      <c r="P77" s="250">
        <f t="shared" si="16"/>
        <v>15</v>
      </c>
      <c r="Q77" s="250">
        <f t="shared" si="16"/>
        <v>45</v>
      </c>
      <c r="R77" s="386">
        <f t="shared" si="16"/>
        <v>8</v>
      </c>
      <c r="S77" s="250">
        <f t="shared" si="16"/>
        <v>0</v>
      </c>
      <c r="T77" s="250">
        <f t="shared" si="16"/>
        <v>30</v>
      </c>
      <c r="U77" s="388">
        <f t="shared" si="16"/>
        <v>3</v>
      </c>
    </row>
    <row r="78" spans="1:21" s="125" customFormat="1" ht="15.75">
      <c r="A78" s="392" t="s">
        <v>139</v>
      </c>
      <c r="B78" s="393">
        <f aca="true" t="shared" si="17" ref="B78:T78">SUM(B26+B40+B49+B53+B77)</f>
        <v>1144</v>
      </c>
      <c r="C78" s="393">
        <f t="shared" si="17"/>
        <v>160</v>
      </c>
      <c r="D78" s="393">
        <f t="shared" si="17"/>
        <v>90</v>
      </c>
      <c r="E78" s="393">
        <f t="shared" si="17"/>
        <v>105</v>
      </c>
      <c r="F78" s="387">
        <f t="shared" si="17"/>
        <v>30</v>
      </c>
      <c r="G78" s="393">
        <f t="shared" si="17"/>
        <v>150</v>
      </c>
      <c r="H78" s="393">
        <f t="shared" si="17"/>
        <v>49</v>
      </c>
      <c r="I78" s="387">
        <f t="shared" si="17"/>
        <v>28</v>
      </c>
      <c r="J78" s="393">
        <f t="shared" si="17"/>
        <v>105</v>
      </c>
      <c r="K78" s="393">
        <f t="shared" si="17"/>
        <v>105</v>
      </c>
      <c r="L78" s="387">
        <f>SUM(L26+L40+L49+L53+L77+L80)</f>
        <v>30</v>
      </c>
      <c r="M78" s="393">
        <f t="shared" si="17"/>
        <v>75</v>
      </c>
      <c r="N78" s="393">
        <f t="shared" si="17"/>
        <v>105</v>
      </c>
      <c r="O78" s="387">
        <f>SUM(O26+O40+O49+O53+O77+O80)</f>
        <v>30</v>
      </c>
      <c r="P78" s="393">
        <f t="shared" si="17"/>
        <v>120</v>
      </c>
      <c r="Q78" s="393">
        <f t="shared" si="17"/>
        <v>75</v>
      </c>
      <c r="R78" s="387">
        <f>SUM(R26+R40+R49+R53+R77+R80)</f>
        <v>30</v>
      </c>
      <c r="S78" s="393">
        <f t="shared" si="17"/>
        <v>90</v>
      </c>
      <c r="T78" s="393">
        <f t="shared" si="17"/>
        <v>75</v>
      </c>
      <c r="U78" s="387">
        <f>SUM(U26+U40+U49+U53+U77+U80)</f>
        <v>32</v>
      </c>
    </row>
    <row r="79" spans="1:21" s="10" customFormat="1" ht="15.75">
      <c r="A79" s="400"/>
      <c r="B79" s="401"/>
      <c r="C79" s="401"/>
      <c r="D79" s="421">
        <f>SUM(D78:E78)</f>
        <v>195</v>
      </c>
      <c r="E79" s="422"/>
      <c r="F79" s="402"/>
      <c r="G79" s="421">
        <f>SUM(G78:H78)</f>
        <v>199</v>
      </c>
      <c r="H79" s="423"/>
      <c r="I79" s="402"/>
      <c r="J79" s="421">
        <f>SUM(J78:K78)</f>
        <v>210</v>
      </c>
      <c r="K79" s="423"/>
      <c r="L79" s="402"/>
      <c r="M79" s="421">
        <f>SUM(M78:N78)</f>
        <v>180</v>
      </c>
      <c r="N79" s="423"/>
      <c r="O79" s="402"/>
      <c r="P79" s="421">
        <f>SUM(P78:Q78)</f>
        <v>195</v>
      </c>
      <c r="Q79" s="423"/>
      <c r="R79" s="402"/>
      <c r="S79" s="421">
        <f>SUM(S78:T78)</f>
        <v>165</v>
      </c>
      <c r="T79" s="423"/>
      <c r="U79" s="401"/>
    </row>
    <row r="80" spans="1:21" s="10" customFormat="1" ht="15">
      <c r="A80" s="394" t="s">
        <v>171</v>
      </c>
      <c r="B80" s="395">
        <f>SUM(C80+D80+E80+G80+H80+J80+K80+M80+N80+P80+Q80+S80)</f>
        <v>210</v>
      </c>
      <c r="C80" s="396"/>
      <c r="D80" s="397"/>
      <c r="E80" s="397"/>
      <c r="F80" s="398"/>
      <c r="G80" s="397"/>
      <c r="H80" s="397"/>
      <c r="I80" s="398"/>
      <c r="J80" s="397">
        <v>50</v>
      </c>
      <c r="K80" s="397"/>
      <c r="L80" s="398">
        <v>5</v>
      </c>
      <c r="M80" s="397">
        <v>50</v>
      </c>
      <c r="N80" s="397"/>
      <c r="O80" s="398">
        <v>5</v>
      </c>
      <c r="P80" s="397">
        <v>50</v>
      </c>
      <c r="Q80" s="397"/>
      <c r="R80" s="398">
        <v>5</v>
      </c>
      <c r="S80" s="397">
        <v>60</v>
      </c>
      <c r="T80" s="399"/>
      <c r="U80" s="398">
        <v>5</v>
      </c>
    </row>
    <row r="81" spans="1:20" s="10" customFormat="1" ht="12">
      <c r="A81" s="29"/>
      <c r="D81" s="100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3" spans="1:3" ht="12.75">
      <c r="A83" s="95" t="s">
        <v>124</v>
      </c>
      <c r="B83" s="96" t="s">
        <v>125</v>
      </c>
      <c r="C83" s="406"/>
    </row>
    <row r="84" spans="1:3" ht="12.75">
      <c r="A84" s="407" t="s">
        <v>208</v>
      </c>
      <c r="B84" s="96">
        <f>SUM(B26)</f>
        <v>375</v>
      </c>
      <c r="C84" s="406"/>
    </row>
    <row r="85" spans="1:3" ht="12.75">
      <c r="A85" s="407" t="s">
        <v>209</v>
      </c>
      <c r="B85" s="96">
        <f>SUM(B40)</f>
        <v>315</v>
      </c>
      <c r="C85" s="406"/>
    </row>
    <row r="86" spans="1:3" ht="12.75">
      <c r="A86" s="97" t="s">
        <v>210</v>
      </c>
      <c r="B86" s="96">
        <f>SUM(B49)</f>
        <v>225</v>
      </c>
      <c r="C86" s="406"/>
    </row>
    <row r="87" spans="1:3" ht="12.75">
      <c r="A87" s="97" t="s">
        <v>211</v>
      </c>
      <c r="B87" s="96">
        <f>SUM(B53)</f>
        <v>19</v>
      </c>
      <c r="C87" s="406"/>
    </row>
    <row r="88" spans="1:3" ht="12.75">
      <c r="A88" s="97" t="s">
        <v>212</v>
      </c>
      <c r="B88" s="96">
        <f>SUM(B64)</f>
        <v>210</v>
      </c>
      <c r="C88" s="406"/>
    </row>
    <row r="89" spans="1:3" ht="12.75">
      <c r="A89" s="97" t="s">
        <v>213</v>
      </c>
      <c r="B89" s="96">
        <f>SUM(B80)</f>
        <v>210</v>
      </c>
      <c r="C89" s="406"/>
    </row>
    <row r="90" ht="12.75">
      <c r="C90" s="58"/>
    </row>
    <row r="91" spans="1:3" ht="12.75">
      <c r="A91" t="s">
        <v>214</v>
      </c>
      <c r="C91" s="58"/>
    </row>
    <row r="92" ht="12.75">
      <c r="C92" s="58"/>
    </row>
    <row r="93" spans="1:3" ht="12.75">
      <c r="A93" s="97" t="s">
        <v>132</v>
      </c>
      <c r="B93" s="96" t="s">
        <v>125</v>
      </c>
      <c r="C93" s="406"/>
    </row>
    <row r="94" spans="1:2" ht="12.75">
      <c r="A94" s="99" t="s">
        <v>133</v>
      </c>
      <c r="B94" s="96">
        <f>SUM(D78+G78+J78+M78+P78+S78)</f>
        <v>630</v>
      </c>
    </row>
    <row r="95" spans="1:2" ht="12.75">
      <c r="A95" s="99" t="s">
        <v>134</v>
      </c>
      <c r="B95" s="96">
        <f>SUM(E78+H78+K78+N78+Q78+T78)</f>
        <v>514</v>
      </c>
    </row>
    <row r="96" spans="1:3" ht="12.75">
      <c r="A96" s="99" t="s">
        <v>171</v>
      </c>
      <c r="B96" s="96">
        <f>SUM(B80)</f>
        <v>210</v>
      </c>
      <c r="C96" s="406"/>
    </row>
    <row r="97" spans="1:3" ht="13.5" thickBot="1">
      <c r="A97" s="408" t="s">
        <v>135</v>
      </c>
      <c r="B97" s="409">
        <f>SUM(B94:B96)</f>
        <v>1354</v>
      </c>
      <c r="C97" s="406"/>
    </row>
    <row r="98" spans="1:3" ht="13.5" thickBot="1">
      <c r="A98" s="410" t="s">
        <v>215</v>
      </c>
      <c r="B98" s="419" t="s">
        <v>216</v>
      </c>
      <c r="C98" s="420"/>
    </row>
    <row r="99" spans="1:3" ht="18.75" thickBot="1">
      <c r="A99" s="411">
        <f>((B94+B95)*30)/100</f>
        <v>343.2</v>
      </c>
      <c r="B99" s="412">
        <f>(B95*100)/(B95+B94)</f>
        <v>44.93006993006993</v>
      </c>
      <c r="C99" s="413" t="s">
        <v>126</v>
      </c>
    </row>
    <row r="100" spans="1:3" ht="12.75">
      <c r="A100" s="414"/>
      <c r="B100" s="414"/>
      <c r="C100" s="414"/>
    </row>
    <row r="101" spans="1:3" ht="12.75">
      <c r="A101" s="414"/>
      <c r="B101" s="414"/>
      <c r="C101" s="414"/>
    </row>
    <row r="102" spans="1:3" ht="12.75">
      <c r="A102" t="s">
        <v>217</v>
      </c>
      <c r="C102" s="58"/>
    </row>
    <row r="103" ht="12.75">
      <c r="C103" s="58"/>
    </row>
    <row r="104" spans="1:3" ht="12.75">
      <c r="A104" s="97" t="s">
        <v>132</v>
      </c>
      <c r="B104" s="96" t="s">
        <v>125</v>
      </c>
      <c r="C104" s="406"/>
    </row>
    <row r="105" spans="1:2" ht="12.75">
      <c r="A105" s="99" t="s">
        <v>133</v>
      </c>
      <c r="B105" s="96">
        <f>SUM(D65+G65+J65+M65+P65+S65)</f>
        <v>630</v>
      </c>
    </row>
    <row r="106" spans="1:2" ht="12.75">
      <c r="A106" s="99" t="s">
        <v>134</v>
      </c>
      <c r="B106" s="96">
        <f>SUM(E65+H65+K65+N65+Q65+T65)</f>
        <v>514</v>
      </c>
    </row>
    <row r="107" spans="1:3" ht="12.75">
      <c r="A107" s="99" t="s">
        <v>171</v>
      </c>
      <c r="B107" s="96">
        <f>SUM(B80)</f>
        <v>210</v>
      </c>
      <c r="C107" s="406"/>
    </row>
    <row r="108" spans="1:3" ht="13.5" thickBot="1">
      <c r="A108" s="408" t="s">
        <v>135</v>
      </c>
      <c r="B108" s="409">
        <f>SUM(B105:B107)</f>
        <v>1354</v>
      </c>
      <c r="C108" s="406"/>
    </row>
    <row r="109" spans="1:3" ht="13.5" thickBot="1">
      <c r="A109" s="410" t="s">
        <v>215</v>
      </c>
      <c r="B109" s="419" t="s">
        <v>216</v>
      </c>
      <c r="C109" s="420"/>
    </row>
    <row r="110" spans="1:3" ht="18.75" thickBot="1">
      <c r="A110" s="411">
        <f>((B105+B106)*30)/100</f>
        <v>343.2</v>
      </c>
      <c r="B110" s="412">
        <f>(B106*100)/(B106+B105)</f>
        <v>44.93006993006993</v>
      </c>
      <c r="C110" s="413" t="s">
        <v>126</v>
      </c>
    </row>
  </sheetData>
  <sheetProtection/>
  <mergeCells count="21">
    <mergeCell ref="A1:U1"/>
    <mergeCell ref="P14:Q14"/>
    <mergeCell ref="S14:T14"/>
    <mergeCell ref="D14:E14"/>
    <mergeCell ref="G14:H14"/>
    <mergeCell ref="J14:K14"/>
    <mergeCell ref="M14:N14"/>
    <mergeCell ref="P79:Q79"/>
    <mergeCell ref="S79:T79"/>
    <mergeCell ref="D66:E66"/>
    <mergeCell ref="G66:H66"/>
    <mergeCell ref="J66:K66"/>
    <mergeCell ref="M66:N66"/>
    <mergeCell ref="P66:Q66"/>
    <mergeCell ref="S66:T66"/>
    <mergeCell ref="B98:C98"/>
    <mergeCell ref="B109:C109"/>
    <mergeCell ref="D79:E79"/>
    <mergeCell ref="G79:H79"/>
    <mergeCell ref="J79:K79"/>
    <mergeCell ref="M79:N79"/>
  </mergeCells>
  <printOptions/>
  <pageMargins left="0.7874015748031497" right="0.3937007874015748" top="0.3937007874015748" bottom="0.3937007874015748" header="0.31496062992125984" footer="0.31496062992125984"/>
  <pageSetup fitToHeight="1" fitToWidth="1" horizontalDpi="1200" verticalDpi="1200" orientation="landscape" paperSize="8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J78" sqref="J78:K78"/>
    </sheetView>
  </sheetViews>
  <sheetFormatPr defaultColWidth="9.140625" defaultRowHeight="12.75"/>
  <cols>
    <col min="1" max="1" width="63.57421875" style="0" customWidth="1"/>
  </cols>
  <sheetData>
    <row r="1" spans="2:16" ht="12.75">
      <c r="B1" s="116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7"/>
      <c r="P1" s="116"/>
    </row>
    <row r="2" spans="2:16" ht="12.75"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7"/>
      <c r="P2" s="116"/>
    </row>
    <row r="3" spans="2:16" ht="12.75">
      <c r="B3" s="11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7"/>
      <c r="P3" s="116"/>
    </row>
    <row r="4" spans="2:16" ht="12.75">
      <c r="B4" s="11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7"/>
      <c r="P4" s="116"/>
    </row>
    <row r="5" spans="2:16" ht="12.75"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7"/>
      <c r="P5" s="116"/>
    </row>
    <row r="6" spans="2:16" ht="12.75"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7"/>
      <c r="P6" s="116"/>
    </row>
    <row r="7" spans="1:16" ht="12.75">
      <c r="A7" s="116"/>
      <c r="B7" s="116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7"/>
      <c r="P7" s="116"/>
    </row>
    <row r="8" spans="1:16" ht="15.75">
      <c r="A8" s="126" t="s">
        <v>72</v>
      </c>
      <c r="B8" s="127" t="s">
        <v>4</v>
      </c>
      <c r="C8" s="119"/>
      <c r="D8" s="119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7"/>
      <c r="P8" s="116"/>
    </row>
    <row r="9" spans="1:16" ht="12.75">
      <c r="A9" s="115"/>
      <c r="B9" s="127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7"/>
      <c r="P9" s="116"/>
    </row>
    <row r="10" spans="1:16" ht="12.75">
      <c r="A10" s="115" t="s">
        <v>160</v>
      </c>
      <c r="B10" s="119" t="s">
        <v>111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7"/>
      <c r="P10" s="116"/>
    </row>
    <row r="11" spans="1:16" ht="12.75">
      <c r="A11" s="115"/>
      <c r="B11" s="119" t="s">
        <v>112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7"/>
      <c r="P11" s="116"/>
    </row>
    <row r="12" spans="1:16" ht="13.5" thickBot="1">
      <c r="A12" s="115"/>
      <c r="B12" s="115"/>
      <c r="C12" s="129"/>
      <c r="D12" s="129"/>
      <c r="E12" s="129"/>
      <c r="F12" s="115"/>
      <c r="G12" s="115"/>
      <c r="H12" s="115"/>
      <c r="I12" s="115"/>
      <c r="J12" s="115"/>
      <c r="K12" s="115"/>
      <c r="L12" s="115"/>
      <c r="M12" s="115"/>
      <c r="N12" s="115"/>
      <c r="O12" s="117"/>
      <c r="P12" s="116"/>
    </row>
    <row r="13" spans="1:16" ht="12.75">
      <c r="A13" s="131" t="s">
        <v>6</v>
      </c>
      <c r="B13" s="135" t="s">
        <v>7</v>
      </c>
      <c r="C13" s="185" t="s">
        <v>8</v>
      </c>
      <c r="D13" s="186"/>
      <c r="E13" s="187" t="s">
        <v>9</v>
      </c>
      <c r="F13" s="188"/>
      <c r="G13" s="189" t="s">
        <v>10</v>
      </c>
      <c r="H13" s="120"/>
      <c r="I13" s="187" t="s">
        <v>11</v>
      </c>
      <c r="J13" s="188"/>
      <c r="K13" s="189" t="s">
        <v>12</v>
      </c>
      <c r="L13" s="120"/>
      <c r="M13" s="187" t="s">
        <v>13</v>
      </c>
      <c r="N13" s="188"/>
      <c r="O13" s="145" t="s">
        <v>14</v>
      </c>
      <c r="P13" s="120" t="s">
        <v>15</v>
      </c>
    </row>
    <row r="14" spans="1:21" ht="13.5" thickBot="1">
      <c r="A14" s="132" t="s">
        <v>16</v>
      </c>
      <c r="B14" s="136" t="s">
        <v>17</v>
      </c>
      <c r="C14" s="139" t="s">
        <v>18</v>
      </c>
      <c r="D14" s="140" t="s">
        <v>19</v>
      </c>
      <c r="E14" s="130" t="s">
        <v>18</v>
      </c>
      <c r="F14" s="341" t="s">
        <v>19</v>
      </c>
      <c r="G14" s="141" t="s">
        <v>18</v>
      </c>
      <c r="H14" s="142" t="s">
        <v>19</v>
      </c>
      <c r="I14" s="361" t="s">
        <v>18</v>
      </c>
      <c r="J14" s="143" t="s">
        <v>19</v>
      </c>
      <c r="K14" s="144" t="s">
        <v>18</v>
      </c>
      <c r="L14" s="375" t="s">
        <v>19</v>
      </c>
      <c r="M14" s="128" t="s">
        <v>18</v>
      </c>
      <c r="N14" s="143" t="s">
        <v>19</v>
      </c>
      <c r="O14" s="382"/>
      <c r="P14" s="121"/>
      <c r="R14" s="349"/>
      <c r="U14" s="349"/>
    </row>
    <row r="15" spans="1:21" ht="12.75">
      <c r="A15" s="153" t="s">
        <v>20</v>
      </c>
      <c r="B15" s="154">
        <f>SUM(B16:B23)</f>
        <v>435</v>
      </c>
      <c r="C15" s="190"/>
      <c r="D15" s="191"/>
      <c r="E15" s="192"/>
      <c r="F15" s="342"/>
      <c r="G15" s="194"/>
      <c r="H15" s="195"/>
      <c r="I15" s="362"/>
      <c r="J15" s="193"/>
      <c r="K15" s="194"/>
      <c r="L15" s="376"/>
      <c r="M15" s="196"/>
      <c r="N15" s="193"/>
      <c r="O15" s="383"/>
      <c r="P15" s="155"/>
      <c r="R15" s="349"/>
      <c r="U15" s="349"/>
    </row>
    <row r="16" spans="1:21" ht="12.75">
      <c r="A16" s="302" t="s">
        <v>21</v>
      </c>
      <c r="B16" s="303">
        <f aca="true" t="shared" si="0" ref="B16:B22">SUM(C16:N16)</f>
        <v>216</v>
      </c>
      <c r="C16" s="304"/>
      <c r="D16" s="305">
        <v>36</v>
      </c>
      <c r="E16" s="306"/>
      <c r="F16" s="343">
        <v>36</v>
      </c>
      <c r="G16" s="304"/>
      <c r="H16" s="305">
        <v>36</v>
      </c>
      <c r="I16" s="363"/>
      <c r="J16" s="307">
        <v>36</v>
      </c>
      <c r="K16" s="304"/>
      <c r="L16" s="377">
        <v>36</v>
      </c>
      <c r="M16" s="306"/>
      <c r="N16" s="307">
        <v>36</v>
      </c>
      <c r="O16" s="384" t="s">
        <v>22</v>
      </c>
      <c r="P16" s="308" t="s">
        <v>23</v>
      </c>
      <c r="Q16" s="252"/>
      <c r="R16" s="349"/>
      <c r="S16" s="252"/>
      <c r="T16" s="252"/>
      <c r="U16" s="349"/>
    </row>
    <row r="17" spans="1:21" ht="12.75">
      <c r="A17" s="133" t="s">
        <v>24</v>
      </c>
      <c r="B17" s="137">
        <f t="shared" si="0"/>
        <v>108</v>
      </c>
      <c r="C17" s="197"/>
      <c r="D17" s="198">
        <v>18</v>
      </c>
      <c r="E17" s="199"/>
      <c r="F17" s="343">
        <v>18</v>
      </c>
      <c r="G17" s="197"/>
      <c r="H17" s="198">
        <v>18</v>
      </c>
      <c r="I17" s="363"/>
      <c r="J17" s="200">
        <v>18</v>
      </c>
      <c r="K17" s="197"/>
      <c r="L17" s="377">
        <v>18</v>
      </c>
      <c r="M17" s="199"/>
      <c r="N17" s="200">
        <v>18</v>
      </c>
      <c r="O17" s="384" t="s">
        <v>22</v>
      </c>
      <c r="P17" s="122" t="s">
        <v>23</v>
      </c>
      <c r="R17" s="349"/>
      <c r="U17" s="349"/>
    </row>
    <row r="18" spans="1:21" ht="12.75">
      <c r="A18" s="133" t="s">
        <v>25</v>
      </c>
      <c r="B18" s="137">
        <f t="shared" si="0"/>
        <v>27</v>
      </c>
      <c r="C18" s="197">
        <v>27</v>
      </c>
      <c r="D18" s="198"/>
      <c r="E18" s="199"/>
      <c r="F18" s="343"/>
      <c r="G18" s="197"/>
      <c r="H18" s="198"/>
      <c r="I18" s="363"/>
      <c r="J18" s="200"/>
      <c r="K18" s="197"/>
      <c r="L18" s="377"/>
      <c r="M18" s="199"/>
      <c r="N18" s="200"/>
      <c r="O18" s="384"/>
      <c r="P18" s="122" t="s">
        <v>26</v>
      </c>
      <c r="R18" s="349"/>
      <c r="U18" s="349"/>
    </row>
    <row r="19" spans="1:21" ht="12.75">
      <c r="A19" s="133" t="s">
        <v>27</v>
      </c>
      <c r="B19" s="137">
        <f t="shared" si="0"/>
        <v>18</v>
      </c>
      <c r="C19" s="197">
        <v>12</v>
      </c>
      <c r="D19" s="198">
        <v>6</v>
      </c>
      <c r="E19" s="199"/>
      <c r="F19" s="343"/>
      <c r="G19" s="197"/>
      <c r="H19" s="198"/>
      <c r="I19" s="363"/>
      <c r="J19" s="200"/>
      <c r="K19" s="197"/>
      <c r="L19" s="377"/>
      <c r="M19" s="199"/>
      <c r="N19" s="200"/>
      <c r="O19" s="384" t="s">
        <v>26</v>
      </c>
      <c r="P19" s="122" t="s">
        <v>26</v>
      </c>
      <c r="R19" s="349"/>
      <c r="U19" s="349"/>
    </row>
    <row r="20" spans="1:21" ht="12.75">
      <c r="A20" s="133" t="s">
        <v>28</v>
      </c>
      <c r="B20" s="137">
        <f t="shared" si="0"/>
        <v>18</v>
      </c>
      <c r="C20" s="197">
        <v>12</v>
      </c>
      <c r="D20" s="198">
        <v>6</v>
      </c>
      <c r="E20" s="199"/>
      <c r="F20" s="343"/>
      <c r="G20" s="197"/>
      <c r="H20" s="198"/>
      <c r="I20" s="363"/>
      <c r="J20" s="200"/>
      <c r="K20" s="197"/>
      <c r="L20" s="377"/>
      <c r="M20" s="199"/>
      <c r="N20" s="200"/>
      <c r="O20" s="384" t="s">
        <v>26</v>
      </c>
      <c r="P20" s="122" t="s">
        <v>26</v>
      </c>
      <c r="R20" s="349"/>
      <c r="U20" s="349"/>
    </row>
    <row r="21" spans="1:21" ht="12.75">
      <c r="A21" s="133" t="s">
        <v>31</v>
      </c>
      <c r="B21" s="137">
        <f t="shared" si="0"/>
        <v>18</v>
      </c>
      <c r="C21" s="197">
        <v>12</v>
      </c>
      <c r="D21" s="198">
        <v>6</v>
      </c>
      <c r="E21" s="199"/>
      <c r="F21" s="343"/>
      <c r="G21" s="197"/>
      <c r="H21" s="198"/>
      <c r="I21" s="363"/>
      <c r="J21" s="200"/>
      <c r="K21" s="197"/>
      <c r="L21" s="377"/>
      <c r="M21" s="199"/>
      <c r="N21" s="200"/>
      <c r="O21" s="384" t="s">
        <v>26</v>
      </c>
      <c r="P21" s="122"/>
      <c r="R21" s="349"/>
      <c r="U21" s="349"/>
    </row>
    <row r="22" spans="1:21" ht="12.75">
      <c r="A22" s="133" t="s">
        <v>32</v>
      </c>
      <c r="B22" s="137">
        <f t="shared" si="0"/>
        <v>12</v>
      </c>
      <c r="C22" s="197">
        <v>12</v>
      </c>
      <c r="D22" s="198"/>
      <c r="E22" s="199"/>
      <c r="F22" s="343"/>
      <c r="G22" s="197"/>
      <c r="H22" s="198"/>
      <c r="I22" s="363"/>
      <c r="J22" s="200"/>
      <c r="K22" s="197"/>
      <c r="L22" s="377"/>
      <c r="M22" s="199"/>
      <c r="N22" s="200"/>
      <c r="O22" s="384" t="s">
        <v>26</v>
      </c>
      <c r="P22" s="122"/>
      <c r="R22" s="349"/>
      <c r="U22" s="349"/>
    </row>
    <row r="23" spans="1:21" ht="12.75">
      <c r="A23" s="133" t="s">
        <v>29</v>
      </c>
      <c r="B23" s="137">
        <f>SUM(C23:N23)</f>
        <v>18</v>
      </c>
      <c r="C23" s="197"/>
      <c r="D23" s="198"/>
      <c r="E23" s="199">
        <v>9</v>
      </c>
      <c r="F23" s="343">
        <v>9</v>
      </c>
      <c r="G23" s="197"/>
      <c r="H23" s="198"/>
      <c r="I23" s="363"/>
      <c r="J23" s="200"/>
      <c r="K23" s="197"/>
      <c r="L23" s="377"/>
      <c r="M23" s="199"/>
      <c r="N23" s="200"/>
      <c r="O23" s="384" t="s">
        <v>30</v>
      </c>
      <c r="P23" s="122"/>
      <c r="R23" s="349"/>
      <c r="U23" s="349"/>
    </row>
    <row r="24" spans="1:21" ht="12.75">
      <c r="A24" s="150" t="s">
        <v>33</v>
      </c>
      <c r="B24" s="151">
        <f>SUM(B25:B36)</f>
        <v>387</v>
      </c>
      <c r="C24" s="201"/>
      <c r="D24" s="202"/>
      <c r="E24" s="203"/>
      <c r="F24" s="343"/>
      <c r="G24" s="201"/>
      <c r="H24" s="202"/>
      <c r="I24" s="363"/>
      <c r="J24" s="204"/>
      <c r="K24" s="201"/>
      <c r="L24" s="377"/>
      <c r="M24" s="203"/>
      <c r="N24" s="204"/>
      <c r="O24" s="384"/>
      <c r="P24" s="152"/>
      <c r="R24" s="349"/>
      <c r="U24" s="349"/>
    </row>
    <row r="25" spans="1:21" ht="12.75">
      <c r="A25" s="133" t="s">
        <v>38</v>
      </c>
      <c r="B25" s="137">
        <f aca="true" t="shared" si="1" ref="B25:B36">SUM(C25:N25)</f>
        <v>36</v>
      </c>
      <c r="C25" s="197">
        <v>18</v>
      </c>
      <c r="D25" s="198">
        <v>18</v>
      </c>
      <c r="E25" s="199"/>
      <c r="F25" s="343"/>
      <c r="G25" s="197"/>
      <c r="H25" s="198"/>
      <c r="I25" s="363"/>
      <c r="J25" s="200"/>
      <c r="K25" s="197"/>
      <c r="L25" s="377"/>
      <c r="M25" s="199"/>
      <c r="N25" s="200"/>
      <c r="O25" s="384" t="s">
        <v>26</v>
      </c>
      <c r="P25" s="122" t="s">
        <v>26</v>
      </c>
      <c r="R25" s="349"/>
      <c r="U25" s="349"/>
    </row>
    <row r="26" spans="1:21" ht="12.75">
      <c r="A26" s="133" t="s">
        <v>39</v>
      </c>
      <c r="B26" s="137">
        <f t="shared" si="1"/>
        <v>36</v>
      </c>
      <c r="C26" s="197">
        <v>9</v>
      </c>
      <c r="D26" s="198">
        <v>27</v>
      </c>
      <c r="E26" s="199"/>
      <c r="F26" s="343"/>
      <c r="G26" s="197"/>
      <c r="H26" s="198"/>
      <c r="I26" s="363"/>
      <c r="J26" s="200"/>
      <c r="K26" s="197"/>
      <c r="L26" s="377"/>
      <c r="M26" s="199"/>
      <c r="N26" s="200"/>
      <c r="O26" s="384" t="s">
        <v>26</v>
      </c>
      <c r="P26" s="122" t="s">
        <v>26</v>
      </c>
      <c r="R26" s="349"/>
      <c r="U26" s="349"/>
    </row>
    <row r="27" spans="1:21" ht="12.75">
      <c r="A27" s="302" t="s">
        <v>37</v>
      </c>
      <c r="B27" s="303">
        <f t="shared" si="1"/>
        <v>36</v>
      </c>
      <c r="C27" s="304"/>
      <c r="D27" s="305"/>
      <c r="E27" s="306">
        <v>18</v>
      </c>
      <c r="F27" s="343">
        <v>18</v>
      </c>
      <c r="G27" s="304"/>
      <c r="H27" s="305"/>
      <c r="I27" s="363"/>
      <c r="J27" s="307"/>
      <c r="K27" s="304"/>
      <c r="L27" s="377"/>
      <c r="M27" s="306"/>
      <c r="N27" s="307"/>
      <c r="O27" s="384" t="s">
        <v>30</v>
      </c>
      <c r="P27" s="308" t="s">
        <v>30</v>
      </c>
      <c r="Q27" s="252"/>
      <c r="R27" s="349"/>
      <c r="S27" s="252"/>
      <c r="T27" s="252"/>
      <c r="U27" s="349"/>
    </row>
    <row r="28" spans="1:21" ht="12.75">
      <c r="A28" s="133" t="s">
        <v>36</v>
      </c>
      <c r="B28" s="137">
        <f t="shared" si="1"/>
        <v>18</v>
      </c>
      <c r="C28" s="197"/>
      <c r="D28" s="198"/>
      <c r="E28" s="199">
        <v>18</v>
      </c>
      <c r="F28" s="343"/>
      <c r="G28" s="197"/>
      <c r="H28" s="198"/>
      <c r="I28" s="363"/>
      <c r="J28" s="200"/>
      <c r="K28" s="197"/>
      <c r="L28" s="377"/>
      <c r="M28" s="199"/>
      <c r="N28" s="200"/>
      <c r="O28" s="384"/>
      <c r="P28" s="122" t="s">
        <v>30</v>
      </c>
      <c r="R28" s="349"/>
      <c r="U28" s="349"/>
    </row>
    <row r="29" spans="1:21" ht="12.75">
      <c r="A29" s="133" t="s">
        <v>45</v>
      </c>
      <c r="B29" s="137">
        <f t="shared" si="1"/>
        <v>18</v>
      </c>
      <c r="C29" s="197"/>
      <c r="D29" s="198"/>
      <c r="E29" s="199">
        <v>12</v>
      </c>
      <c r="F29" s="343">
        <v>6</v>
      </c>
      <c r="G29" s="197"/>
      <c r="H29" s="198"/>
      <c r="I29" s="363"/>
      <c r="J29" s="200"/>
      <c r="K29" s="197"/>
      <c r="L29" s="377"/>
      <c r="M29" s="199"/>
      <c r="N29" s="200"/>
      <c r="O29" s="384" t="s">
        <v>30</v>
      </c>
      <c r="P29" s="122"/>
      <c r="R29" s="349"/>
      <c r="U29" s="349"/>
    </row>
    <row r="30" spans="1:21" ht="12.75">
      <c r="A30" s="133" t="s">
        <v>41</v>
      </c>
      <c r="B30" s="137">
        <f t="shared" si="1"/>
        <v>18</v>
      </c>
      <c r="C30" s="197"/>
      <c r="D30" s="198"/>
      <c r="E30" s="199">
        <v>18</v>
      </c>
      <c r="F30" s="343"/>
      <c r="G30" s="197"/>
      <c r="H30" s="198"/>
      <c r="I30" s="363"/>
      <c r="J30" s="200"/>
      <c r="K30" s="197"/>
      <c r="L30" s="377"/>
      <c r="M30" s="199"/>
      <c r="N30" s="200"/>
      <c r="O30" s="384"/>
      <c r="P30" s="122" t="s">
        <v>30</v>
      </c>
      <c r="R30" s="349"/>
      <c r="U30" s="349"/>
    </row>
    <row r="31" spans="1:21" ht="12.75">
      <c r="A31" s="133" t="s">
        <v>42</v>
      </c>
      <c r="B31" s="137">
        <f t="shared" si="1"/>
        <v>18</v>
      </c>
      <c r="C31" s="197"/>
      <c r="D31" s="198"/>
      <c r="E31" s="199">
        <v>18</v>
      </c>
      <c r="F31" s="343"/>
      <c r="G31" s="197"/>
      <c r="H31" s="198"/>
      <c r="I31" s="363"/>
      <c r="J31" s="200"/>
      <c r="K31" s="197"/>
      <c r="L31" s="377"/>
      <c r="M31" s="199"/>
      <c r="N31" s="200"/>
      <c r="O31" s="384"/>
      <c r="P31" s="122" t="s">
        <v>30</v>
      </c>
      <c r="R31" s="349"/>
      <c r="U31" s="349"/>
    </row>
    <row r="32" spans="1:21" ht="12.75">
      <c r="A32" s="133" t="s">
        <v>34</v>
      </c>
      <c r="B32" s="137">
        <f t="shared" si="1"/>
        <v>36</v>
      </c>
      <c r="C32" s="197"/>
      <c r="D32" s="198"/>
      <c r="E32" s="199"/>
      <c r="F32" s="343"/>
      <c r="G32" s="197">
        <v>18</v>
      </c>
      <c r="H32" s="198">
        <v>18</v>
      </c>
      <c r="I32" s="363"/>
      <c r="J32" s="200"/>
      <c r="K32" s="197"/>
      <c r="L32" s="377"/>
      <c r="M32" s="199"/>
      <c r="N32" s="200"/>
      <c r="O32" s="384" t="s">
        <v>35</v>
      </c>
      <c r="P32" s="122" t="s">
        <v>35</v>
      </c>
      <c r="R32" s="349"/>
      <c r="U32" s="349"/>
    </row>
    <row r="33" spans="1:21" ht="12.75">
      <c r="A33" s="133" t="s">
        <v>40</v>
      </c>
      <c r="B33" s="137">
        <f t="shared" si="1"/>
        <v>27</v>
      </c>
      <c r="C33" s="197"/>
      <c r="D33" s="198"/>
      <c r="E33" s="199"/>
      <c r="F33" s="343"/>
      <c r="G33" s="197">
        <v>18</v>
      </c>
      <c r="H33" s="198">
        <v>9</v>
      </c>
      <c r="I33" s="363"/>
      <c r="J33" s="200"/>
      <c r="K33" s="197"/>
      <c r="L33" s="377"/>
      <c r="M33" s="199"/>
      <c r="N33" s="200"/>
      <c r="O33" s="384" t="s">
        <v>35</v>
      </c>
      <c r="P33" s="122" t="s">
        <v>35</v>
      </c>
      <c r="R33" s="349"/>
      <c r="U33" s="349"/>
    </row>
    <row r="34" spans="1:21" ht="12.75">
      <c r="A34" s="133" t="s">
        <v>46</v>
      </c>
      <c r="B34" s="137">
        <f t="shared" si="1"/>
        <v>54</v>
      </c>
      <c r="C34" s="197"/>
      <c r="D34" s="198"/>
      <c r="E34" s="199"/>
      <c r="F34" s="343"/>
      <c r="G34" s="197">
        <v>27</v>
      </c>
      <c r="H34" s="198"/>
      <c r="I34" s="363">
        <v>27</v>
      </c>
      <c r="J34" s="200"/>
      <c r="K34" s="197"/>
      <c r="L34" s="377"/>
      <c r="M34" s="199"/>
      <c r="N34" s="200"/>
      <c r="O34" s="384"/>
      <c r="P34" s="122" t="s">
        <v>44</v>
      </c>
      <c r="R34" s="349"/>
      <c r="U34" s="349"/>
    </row>
    <row r="35" spans="1:21" ht="12.75">
      <c r="A35" s="133" t="s">
        <v>43</v>
      </c>
      <c r="B35" s="137">
        <f t="shared" si="1"/>
        <v>36</v>
      </c>
      <c r="C35" s="197"/>
      <c r="D35" s="198"/>
      <c r="E35" s="199"/>
      <c r="F35" s="343"/>
      <c r="G35" s="197"/>
      <c r="H35" s="198"/>
      <c r="I35" s="363">
        <v>27</v>
      </c>
      <c r="J35" s="200">
        <v>9</v>
      </c>
      <c r="K35" s="197"/>
      <c r="L35" s="377"/>
      <c r="M35" s="199"/>
      <c r="N35" s="200"/>
      <c r="O35" s="384" t="s">
        <v>44</v>
      </c>
      <c r="P35" s="122" t="s">
        <v>44</v>
      </c>
      <c r="R35" s="349"/>
      <c r="U35" s="349"/>
    </row>
    <row r="36" spans="1:21" ht="12.75">
      <c r="A36" s="133" t="s">
        <v>47</v>
      </c>
      <c r="B36" s="137">
        <f t="shared" si="1"/>
        <v>54</v>
      </c>
      <c r="C36" s="197"/>
      <c r="D36" s="198"/>
      <c r="E36" s="199"/>
      <c r="F36" s="343"/>
      <c r="G36" s="197"/>
      <c r="H36" s="198"/>
      <c r="I36" s="363">
        <v>18</v>
      </c>
      <c r="J36" s="200">
        <v>9</v>
      </c>
      <c r="K36" s="197">
        <v>18</v>
      </c>
      <c r="L36" s="377">
        <v>9</v>
      </c>
      <c r="M36" s="199"/>
      <c r="N36" s="200"/>
      <c r="O36" s="384" t="s">
        <v>48</v>
      </c>
      <c r="P36" s="122" t="s">
        <v>49</v>
      </c>
      <c r="R36" s="349"/>
      <c r="U36" s="349"/>
    </row>
    <row r="37" spans="1:21" ht="12.75">
      <c r="A37" s="150" t="s">
        <v>74</v>
      </c>
      <c r="B37" s="151">
        <f>SUM(B38:B56)</f>
        <v>405</v>
      </c>
      <c r="C37" s="201"/>
      <c r="D37" s="202"/>
      <c r="E37" s="203"/>
      <c r="F37" s="343"/>
      <c r="G37" s="201"/>
      <c r="H37" s="202"/>
      <c r="I37" s="363"/>
      <c r="J37" s="204"/>
      <c r="K37" s="201"/>
      <c r="L37" s="377"/>
      <c r="M37" s="203"/>
      <c r="N37" s="204"/>
      <c r="O37" s="384"/>
      <c r="P37" s="152"/>
      <c r="R37" s="349"/>
      <c r="U37" s="349"/>
    </row>
    <row r="38" spans="1:21" ht="12.75">
      <c r="A38" s="133" t="s">
        <v>58</v>
      </c>
      <c r="B38" s="137">
        <f>SUM(C38:N38)</f>
        <v>18</v>
      </c>
      <c r="C38" s="197"/>
      <c r="D38" s="198"/>
      <c r="E38" s="199">
        <v>6</v>
      </c>
      <c r="F38" s="343">
        <v>12</v>
      </c>
      <c r="G38" s="197"/>
      <c r="H38" s="198"/>
      <c r="I38" s="363"/>
      <c r="J38" s="200"/>
      <c r="K38" s="197"/>
      <c r="L38" s="377"/>
      <c r="M38" s="199"/>
      <c r="N38" s="200"/>
      <c r="O38" s="384" t="s">
        <v>30</v>
      </c>
      <c r="P38" s="122"/>
      <c r="R38" s="349"/>
      <c r="U38" s="349">
        <v>6</v>
      </c>
    </row>
    <row r="39" spans="1:21" ht="12.75">
      <c r="A39" s="133" t="s">
        <v>61</v>
      </c>
      <c r="B39" s="137">
        <f>SUM(C39:N39)</f>
        <v>18</v>
      </c>
      <c r="C39" s="197"/>
      <c r="D39" s="198"/>
      <c r="E39" s="199">
        <v>9</v>
      </c>
      <c r="F39" s="343">
        <v>9</v>
      </c>
      <c r="G39" s="197"/>
      <c r="H39" s="198"/>
      <c r="I39" s="363"/>
      <c r="J39" s="200"/>
      <c r="K39" s="197"/>
      <c r="L39" s="377"/>
      <c r="M39" s="199"/>
      <c r="N39" s="200"/>
      <c r="O39" s="384" t="s">
        <v>30</v>
      </c>
      <c r="P39" s="122"/>
      <c r="R39" s="349"/>
      <c r="U39" s="349"/>
    </row>
    <row r="40" spans="1:21" ht="12.75">
      <c r="A40" s="133" t="s">
        <v>65</v>
      </c>
      <c r="B40" s="137">
        <f>SUM(C40:N40)</f>
        <v>18</v>
      </c>
      <c r="C40" s="197"/>
      <c r="D40" s="198"/>
      <c r="E40" s="199">
        <v>18</v>
      </c>
      <c r="F40" s="343"/>
      <c r="G40" s="197"/>
      <c r="H40" s="198"/>
      <c r="I40" s="363"/>
      <c r="J40" s="200"/>
      <c r="K40" s="197"/>
      <c r="L40" s="377"/>
      <c r="M40" s="199"/>
      <c r="N40" s="200"/>
      <c r="O40" s="384"/>
      <c r="P40" s="122" t="s">
        <v>30</v>
      </c>
      <c r="R40" s="349"/>
      <c r="U40" s="349"/>
    </row>
    <row r="41" spans="1:21" ht="12.75">
      <c r="A41" s="302" t="s">
        <v>59</v>
      </c>
      <c r="B41" s="303">
        <f>SUM(C41:N41)</f>
        <v>36</v>
      </c>
      <c r="C41" s="304"/>
      <c r="D41" s="305"/>
      <c r="E41" s="306"/>
      <c r="F41" s="343"/>
      <c r="G41" s="304">
        <v>18</v>
      </c>
      <c r="H41" s="305">
        <v>18</v>
      </c>
      <c r="I41" s="363"/>
      <c r="J41" s="307"/>
      <c r="K41" s="304"/>
      <c r="L41" s="377"/>
      <c r="M41" s="306"/>
      <c r="N41" s="307"/>
      <c r="O41" s="384" t="s">
        <v>35</v>
      </c>
      <c r="P41" s="308"/>
      <c r="Q41" s="252"/>
      <c r="R41" s="349"/>
      <c r="S41" s="252"/>
      <c r="T41" s="252"/>
      <c r="U41" s="349"/>
    </row>
    <row r="42" spans="1:21" ht="12.75">
      <c r="A42" s="133" t="s">
        <v>50</v>
      </c>
      <c r="B42" s="137">
        <f aca="true" t="shared" si="2" ref="B42:B54">SUM(C42:N42)</f>
        <v>18</v>
      </c>
      <c r="C42" s="197"/>
      <c r="D42" s="198"/>
      <c r="E42" s="199"/>
      <c r="F42" s="343"/>
      <c r="G42" s="197">
        <v>18</v>
      </c>
      <c r="H42" s="198"/>
      <c r="I42" s="363"/>
      <c r="J42" s="200"/>
      <c r="K42" s="197"/>
      <c r="L42" s="377"/>
      <c r="M42" s="199"/>
      <c r="N42" s="200"/>
      <c r="O42" s="384"/>
      <c r="P42" s="122" t="s">
        <v>35</v>
      </c>
      <c r="R42" s="349"/>
      <c r="U42" s="349"/>
    </row>
    <row r="43" spans="1:21" ht="12.75">
      <c r="A43" s="133" t="s">
        <v>56</v>
      </c>
      <c r="B43" s="137">
        <f>SUM(C43:N43)</f>
        <v>36</v>
      </c>
      <c r="C43" s="197"/>
      <c r="D43" s="198"/>
      <c r="E43" s="199"/>
      <c r="F43" s="343"/>
      <c r="G43" s="197">
        <v>27</v>
      </c>
      <c r="H43" s="198">
        <v>9</v>
      </c>
      <c r="I43" s="363"/>
      <c r="J43" s="200"/>
      <c r="K43" s="197"/>
      <c r="L43" s="377"/>
      <c r="M43" s="199"/>
      <c r="N43" s="200"/>
      <c r="O43" s="384" t="s">
        <v>35</v>
      </c>
      <c r="P43" s="122" t="s">
        <v>35</v>
      </c>
      <c r="R43" s="349"/>
      <c r="U43" s="349"/>
    </row>
    <row r="44" spans="1:21" ht="12.75">
      <c r="A44" s="133" t="s">
        <v>51</v>
      </c>
      <c r="B44" s="137">
        <f t="shared" si="2"/>
        <v>36</v>
      </c>
      <c r="C44" s="197"/>
      <c r="D44" s="198"/>
      <c r="E44" s="199"/>
      <c r="F44" s="343"/>
      <c r="G44" s="197"/>
      <c r="H44" s="198"/>
      <c r="I44" s="363">
        <v>18</v>
      </c>
      <c r="J44" s="200">
        <v>18</v>
      </c>
      <c r="K44" s="197"/>
      <c r="L44" s="377"/>
      <c r="M44" s="199"/>
      <c r="N44" s="200"/>
      <c r="O44" s="384" t="s">
        <v>44</v>
      </c>
      <c r="P44" s="122" t="s">
        <v>44</v>
      </c>
      <c r="R44" s="349"/>
      <c r="U44" s="349"/>
    </row>
    <row r="45" spans="1:21" ht="12.75">
      <c r="A45" s="133" t="s">
        <v>57</v>
      </c>
      <c r="B45" s="137">
        <f t="shared" si="2"/>
        <v>27</v>
      </c>
      <c r="C45" s="197"/>
      <c r="D45" s="198"/>
      <c r="E45" s="199"/>
      <c r="F45" s="343"/>
      <c r="G45" s="197"/>
      <c r="H45" s="198"/>
      <c r="I45" s="363">
        <v>18</v>
      </c>
      <c r="J45" s="200">
        <v>9</v>
      </c>
      <c r="K45" s="197"/>
      <c r="L45" s="377"/>
      <c r="M45" s="199"/>
      <c r="N45" s="200"/>
      <c r="O45" s="384" t="s">
        <v>44</v>
      </c>
      <c r="P45" s="122" t="s">
        <v>44</v>
      </c>
      <c r="R45" s="349"/>
      <c r="U45" s="349"/>
    </row>
    <row r="46" spans="1:21" ht="12.75">
      <c r="A46" s="133" t="s">
        <v>62</v>
      </c>
      <c r="B46" s="137">
        <f t="shared" si="2"/>
        <v>9</v>
      </c>
      <c r="C46" s="197"/>
      <c r="D46" s="198"/>
      <c r="E46" s="199"/>
      <c r="F46" s="343"/>
      <c r="G46" s="197"/>
      <c r="H46" s="198"/>
      <c r="I46" s="363"/>
      <c r="J46" s="200"/>
      <c r="K46" s="197"/>
      <c r="L46" s="377">
        <v>9</v>
      </c>
      <c r="M46" s="199"/>
      <c r="N46" s="200"/>
      <c r="O46" s="384" t="s">
        <v>49</v>
      </c>
      <c r="P46" s="122"/>
      <c r="R46" s="349"/>
      <c r="U46" s="349">
        <v>4</v>
      </c>
    </row>
    <row r="47" spans="1:21" ht="12.75">
      <c r="A47" s="133" t="s">
        <v>67</v>
      </c>
      <c r="B47" s="137">
        <f t="shared" si="2"/>
        <v>18</v>
      </c>
      <c r="C47" s="197"/>
      <c r="D47" s="198"/>
      <c r="E47" s="199"/>
      <c r="F47" s="343"/>
      <c r="G47" s="197"/>
      <c r="H47" s="198"/>
      <c r="I47" s="363"/>
      <c r="J47" s="200"/>
      <c r="K47" s="197">
        <v>12</v>
      </c>
      <c r="L47" s="377">
        <v>6</v>
      </c>
      <c r="M47" s="199"/>
      <c r="N47" s="200"/>
      <c r="O47" s="384" t="s">
        <v>49</v>
      </c>
      <c r="P47" s="122" t="s">
        <v>49</v>
      </c>
      <c r="R47" s="349"/>
      <c r="U47" s="349">
        <v>4</v>
      </c>
    </row>
    <row r="48" spans="1:21" ht="12.75">
      <c r="A48" s="134" t="s">
        <v>68</v>
      </c>
      <c r="B48" s="138">
        <f t="shared" si="2"/>
        <v>18</v>
      </c>
      <c r="C48" s="205"/>
      <c r="D48" s="198"/>
      <c r="E48" s="199"/>
      <c r="F48" s="343"/>
      <c r="G48" s="197"/>
      <c r="H48" s="198"/>
      <c r="I48" s="363"/>
      <c r="J48" s="200"/>
      <c r="K48" s="197">
        <v>9</v>
      </c>
      <c r="L48" s="377">
        <v>9</v>
      </c>
      <c r="M48" s="199"/>
      <c r="N48" s="200"/>
      <c r="O48" s="384" t="s">
        <v>49</v>
      </c>
      <c r="P48" s="122" t="s">
        <v>49</v>
      </c>
      <c r="R48" s="349"/>
      <c r="U48" s="349"/>
    </row>
    <row r="49" spans="1:21" ht="12.75">
      <c r="A49" s="302" t="s">
        <v>54</v>
      </c>
      <c r="B49" s="303">
        <f t="shared" si="2"/>
        <v>36</v>
      </c>
      <c r="C49" s="304"/>
      <c r="D49" s="305"/>
      <c r="E49" s="306"/>
      <c r="F49" s="343"/>
      <c r="G49" s="304"/>
      <c r="H49" s="305"/>
      <c r="I49" s="363"/>
      <c r="J49" s="307"/>
      <c r="K49" s="304">
        <v>12</v>
      </c>
      <c r="L49" s="377">
        <v>6</v>
      </c>
      <c r="M49" s="306">
        <v>12</v>
      </c>
      <c r="N49" s="307">
        <v>6</v>
      </c>
      <c r="O49" s="384" t="s">
        <v>55</v>
      </c>
      <c r="P49" s="308" t="s">
        <v>23</v>
      </c>
      <c r="Q49" s="252"/>
      <c r="R49" s="349"/>
      <c r="S49" s="252"/>
      <c r="T49" s="252"/>
      <c r="U49" s="349"/>
    </row>
    <row r="50" spans="1:21" ht="12.75">
      <c r="A50" s="134" t="s">
        <v>63</v>
      </c>
      <c r="B50" s="138">
        <f t="shared" si="2"/>
        <v>36</v>
      </c>
      <c r="C50" s="205"/>
      <c r="D50" s="198"/>
      <c r="E50" s="199"/>
      <c r="F50" s="343"/>
      <c r="G50" s="197"/>
      <c r="H50" s="198"/>
      <c r="I50" s="363"/>
      <c r="J50" s="200"/>
      <c r="K50" s="197">
        <v>12</v>
      </c>
      <c r="L50" s="377">
        <v>6</v>
      </c>
      <c r="M50" s="199">
        <v>12</v>
      </c>
      <c r="N50" s="200">
        <v>6</v>
      </c>
      <c r="O50" s="384" t="s">
        <v>55</v>
      </c>
      <c r="P50" s="122" t="s">
        <v>23</v>
      </c>
      <c r="R50" s="349"/>
      <c r="U50" s="349"/>
    </row>
    <row r="51" spans="1:21" ht="12.75">
      <c r="A51" s="133" t="s">
        <v>52</v>
      </c>
      <c r="B51" s="137">
        <f t="shared" si="2"/>
        <v>18</v>
      </c>
      <c r="C51" s="197"/>
      <c r="D51" s="198"/>
      <c r="E51" s="199"/>
      <c r="F51" s="343"/>
      <c r="G51" s="197"/>
      <c r="H51" s="198"/>
      <c r="I51" s="363"/>
      <c r="J51" s="200"/>
      <c r="K51" s="197"/>
      <c r="L51" s="377"/>
      <c r="M51" s="199">
        <v>12</v>
      </c>
      <c r="N51" s="200">
        <v>6</v>
      </c>
      <c r="O51" s="384" t="s">
        <v>23</v>
      </c>
      <c r="P51" s="122" t="s">
        <v>23</v>
      </c>
      <c r="R51" s="349"/>
      <c r="U51" s="349"/>
    </row>
    <row r="52" spans="1:21" ht="12.75">
      <c r="A52" s="133" t="s">
        <v>60</v>
      </c>
      <c r="B52" s="137">
        <f t="shared" si="2"/>
        <v>18</v>
      </c>
      <c r="C52" s="197"/>
      <c r="D52" s="198"/>
      <c r="E52" s="199"/>
      <c r="F52" s="343"/>
      <c r="G52" s="197"/>
      <c r="H52" s="198"/>
      <c r="I52" s="363"/>
      <c r="J52" s="200"/>
      <c r="K52" s="197"/>
      <c r="L52" s="377"/>
      <c r="M52" s="199">
        <v>9</v>
      </c>
      <c r="N52" s="200">
        <v>9</v>
      </c>
      <c r="O52" s="384" t="s">
        <v>23</v>
      </c>
      <c r="P52" s="122"/>
      <c r="R52" s="349"/>
      <c r="U52" s="349"/>
    </row>
    <row r="53" spans="1:21" ht="12.75">
      <c r="A53" s="302" t="s">
        <v>64</v>
      </c>
      <c r="B53" s="303">
        <f t="shared" si="2"/>
        <v>9</v>
      </c>
      <c r="C53" s="304"/>
      <c r="D53" s="305"/>
      <c r="E53" s="306"/>
      <c r="F53" s="343"/>
      <c r="G53" s="304"/>
      <c r="H53" s="305"/>
      <c r="I53" s="363"/>
      <c r="J53" s="307"/>
      <c r="K53" s="304"/>
      <c r="L53" s="377"/>
      <c r="M53" s="306"/>
      <c r="N53" s="307">
        <v>9</v>
      </c>
      <c r="O53" s="384" t="s">
        <v>23</v>
      </c>
      <c r="P53" s="308"/>
      <c r="Q53" s="252"/>
      <c r="R53" s="349"/>
      <c r="S53" s="252"/>
      <c r="T53" s="252"/>
      <c r="U53" s="349"/>
    </row>
    <row r="54" spans="1:21" ht="12.75">
      <c r="A54" s="280" t="s">
        <v>66</v>
      </c>
      <c r="B54" s="281">
        <f t="shared" si="2"/>
        <v>18</v>
      </c>
      <c r="C54" s="282"/>
      <c r="D54" s="283"/>
      <c r="E54" s="284"/>
      <c r="F54" s="343"/>
      <c r="G54" s="282"/>
      <c r="H54" s="283"/>
      <c r="I54" s="363"/>
      <c r="J54" s="285"/>
      <c r="K54" s="282"/>
      <c r="L54" s="377"/>
      <c r="M54" s="284">
        <v>18</v>
      </c>
      <c r="N54" s="285"/>
      <c r="O54" s="384"/>
      <c r="P54" s="286" t="s">
        <v>23</v>
      </c>
      <c r="Q54" s="287"/>
      <c r="R54" s="349"/>
      <c r="S54" s="287"/>
      <c r="T54" s="287"/>
      <c r="U54" s="349"/>
    </row>
    <row r="55" spans="1:21" ht="12.75">
      <c r="A55" s="280" t="s">
        <v>53</v>
      </c>
      <c r="B55" s="281">
        <f>SUM(C55:N55)</f>
        <v>18</v>
      </c>
      <c r="C55" s="282"/>
      <c r="D55" s="283"/>
      <c r="E55" s="284"/>
      <c r="F55" s="343"/>
      <c r="G55" s="282"/>
      <c r="H55" s="283"/>
      <c r="I55" s="363"/>
      <c r="J55" s="285"/>
      <c r="K55" s="282"/>
      <c r="L55" s="377"/>
      <c r="M55" s="284">
        <v>18</v>
      </c>
      <c r="N55" s="285"/>
      <c r="O55" s="384"/>
      <c r="P55" s="286" t="s">
        <v>23</v>
      </c>
      <c r="Q55" s="287"/>
      <c r="R55" s="349"/>
      <c r="S55" s="287"/>
      <c r="T55" s="287"/>
      <c r="U55" s="349"/>
    </row>
    <row r="56" spans="1:21" ht="12.75">
      <c r="A56" s="288" t="s">
        <v>73</v>
      </c>
      <c r="B56" s="289"/>
      <c r="C56" s="290"/>
      <c r="D56" s="291"/>
      <c r="E56" s="292"/>
      <c r="F56" s="344"/>
      <c r="G56" s="290"/>
      <c r="H56" s="291"/>
      <c r="I56" s="364"/>
      <c r="J56" s="293"/>
      <c r="K56" s="290"/>
      <c r="L56" s="378"/>
      <c r="M56" s="292"/>
      <c r="N56" s="293"/>
      <c r="O56" s="384"/>
      <c r="P56" s="286"/>
      <c r="Q56" s="287"/>
      <c r="R56" s="349"/>
      <c r="S56" s="287"/>
      <c r="T56" s="287"/>
      <c r="U56" s="349"/>
    </row>
    <row r="57" spans="1:21" ht="12.75">
      <c r="A57" s="288" t="s">
        <v>69</v>
      </c>
      <c r="B57" s="289">
        <v>108</v>
      </c>
      <c r="C57" s="290"/>
      <c r="D57" s="291"/>
      <c r="E57" s="292"/>
      <c r="F57" s="344"/>
      <c r="G57" s="290"/>
      <c r="H57" s="291"/>
      <c r="I57" s="364"/>
      <c r="J57" s="293"/>
      <c r="K57" s="290"/>
      <c r="L57" s="378"/>
      <c r="M57" s="292"/>
      <c r="N57" s="293"/>
      <c r="O57" s="384"/>
      <c r="P57" s="286"/>
      <c r="Q57" s="287"/>
      <c r="R57" s="349"/>
      <c r="S57" s="287"/>
      <c r="T57" s="287"/>
      <c r="U57" s="349"/>
    </row>
    <row r="58" spans="1:21" s="123" customFormat="1" ht="12.75">
      <c r="A58" s="280" t="s">
        <v>156</v>
      </c>
      <c r="B58" s="281">
        <f>SUM(C58:N58)</f>
        <v>18</v>
      </c>
      <c r="C58" s="282"/>
      <c r="D58" s="283"/>
      <c r="E58" s="284"/>
      <c r="F58" s="343"/>
      <c r="G58" s="282"/>
      <c r="H58" s="283"/>
      <c r="I58" s="363"/>
      <c r="J58" s="285"/>
      <c r="K58" s="282">
        <v>12</v>
      </c>
      <c r="L58" s="377">
        <v>6</v>
      </c>
      <c r="M58" s="284"/>
      <c r="N58" s="285"/>
      <c r="O58" s="384" t="s">
        <v>49</v>
      </c>
      <c r="P58" s="286" t="s">
        <v>49</v>
      </c>
      <c r="Q58" s="287"/>
      <c r="R58" s="349"/>
      <c r="S58" s="287"/>
      <c r="T58" s="287"/>
      <c r="U58" s="349"/>
    </row>
    <row r="59" spans="1:21" s="123" customFormat="1" ht="12.75">
      <c r="A59" s="280" t="s">
        <v>157</v>
      </c>
      <c r="B59" s="281">
        <v>18</v>
      </c>
      <c r="C59" s="282"/>
      <c r="D59" s="283"/>
      <c r="E59" s="284"/>
      <c r="F59" s="343"/>
      <c r="G59" s="282"/>
      <c r="H59" s="283"/>
      <c r="I59" s="363"/>
      <c r="J59" s="285"/>
      <c r="K59" s="282">
        <v>18</v>
      </c>
      <c r="L59" s="377"/>
      <c r="M59" s="284"/>
      <c r="N59" s="285"/>
      <c r="O59" s="384"/>
      <c r="P59" s="286" t="s">
        <v>49</v>
      </c>
      <c r="Q59" s="287"/>
      <c r="R59" s="349"/>
      <c r="S59" s="287"/>
      <c r="T59" s="287"/>
      <c r="U59" s="349"/>
    </row>
    <row r="60" spans="1:21" s="123" customFormat="1" ht="12.75">
      <c r="A60" s="294" t="s">
        <v>145</v>
      </c>
      <c r="B60" s="296">
        <v>18</v>
      </c>
      <c r="C60" s="284"/>
      <c r="D60" s="283"/>
      <c r="E60" s="284"/>
      <c r="F60" s="343"/>
      <c r="G60" s="282"/>
      <c r="H60" s="283"/>
      <c r="I60" s="363"/>
      <c r="J60" s="285"/>
      <c r="K60" s="282"/>
      <c r="L60" s="377"/>
      <c r="M60" s="284">
        <v>18</v>
      </c>
      <c r="N60" s="285"/>
      <c r="O60" s="384"/>
      <c r="P60" s="286" t="s">
        <v>23</v>
      </c>
      <c r="Q60" s="287"/>
      <c r="R60" s="349"/>
      <c r="S60" s="287"/>
      <c r="T60" s="287"/>
      <c r="U60" s="349"/>
    </row>
    <row r="61" spans="1:21" s="123" customFormat="1" ht="12.75">
      <c r="A61" s="280" t="s">
        <v>158</v>
      </c>
      <c r="B61" s="281">
        <v>54</v>
      </c>
      <c r="C61" s="282"/>
      <c r="D61" s="283"/>
      <c r="E61" s="284"/>
      <c r="F61" s="343"/>
      <c r="G61" s="282"/>
      <c r="H61" s="283"/>
      <c r="I61" s="363"/>
      <c r="J61" s="285">
        <v>18</v>
      </c>
      <c r="K61" s="282"/>
      <c r="L61" s="377">
        <v>18</v>
      </c>
      <c r="M61" s="284"/>
      <c r="N61" s="285">
        <v>18</v>
      </c>
      <c r="O61" s="384" t="s">
        <v>70</v>
      </c>
      <c r="P61" s="286"/>
      <c r="Q61" s="287"/>
      <c r="R61" s="349"/>
      <c r="S61" s="287"/>
      <c r="T61" s="287"/>
      <c r="U61" s="349">
        <v>4</v>
      </c>
    </row>
    <row r="62" spans="1:21" s="123" customFormat="1" ht="12.75">
      <c r="A62" s="288" t="s">
        <v>71</v>
      </c>
      <c r="B62" s="289">
        <v>108</v>
      </c>
      <c r="C62" s="282"/>
      <c r="D62" s="283"/>
      <c r="E62" s="284"/>
      <c r="F62" s="343"/>
      <c r="G62" s="282"/>
      <c r="H62" s="283"/>
      <c r="I62" s="363"/>
      <c r="J62" s="285"/>
      <c r="K62" s="282"/>
      <c r="L62" s="377"/>
      <c r="M62" s="284"/>
      <c r="N62" s="285"/>
      <c r="O62" s="384"/>
      <c r="P62" s="286"/>
      <c r="Q62" s="287"/>
      <c r="R62" s="349"/>
      <c r="S62" s="287"/>
      <c r="T62" s="287"/>
      <c r="U62" s="349">
        <v>4</v>
      </c>
    </row>
    <row r="63" spans="1:21" s="123" customFormat="1" ht="12.75">
      <c r="A63" s="148" t="s">
        <v>71</v>
      </c>
      <c r="B63" s="149">
        <f>SUM(B54:B62)</f>
        <v>360</v>
      </c>
      <c r="C63" s="149">
        <f aca="true" t="shared" si="3" ref="C63:U63">SUM(C54:C62)</f>
        <v>0</v>
      </c>
      <c r="D63" s="149">
        <f t="shared" si="3"/>
        <v>0</v>
      </c>
      <c r="E63" s="149">
        <f t="shared" si="3"/>
        <v>0</v>
      </c>
      <c r="F63" s="345">
        <f t="shared" si="3"/>
        <v>0</v>
      </c>
      <c r="G63" s="149">
        <f t="shared" si="3"/>
        <v>0</v>
      </c>
      <c r="H63" s="149">
        <f t="shared" si="3"/>
        <v>0</v>
      </c>
      <c r="I63" s="345">
        <f t="shared" si="3"/>
        <v>0</v>
      </c>
      <c r="J63" s="149">
        <f t="shared" si="3"/>
        <v>18</v>
      </c>
      <c r="K63" s="149">
        <f t="shared" si="3"/>
        <v>30</v>
      </c>
      <c r="L63" s="345">
        <f t="shared" si="3"/>
        <v>24</v>
      </c>
      <c r="M63" s="149">
        <f t="shared" si="3"/>
        <v>54</v>
      </c>
      <c r="N63" s="149">
        <f t="shared" si="3"/>
        <v>18</v>
      </c>
      <c r="O63" s="345">
        <f t="shared" si="3"/>
        <v>0</v>
      </c>
      <c r="P63" s="149">
        <f t="shared" si="3"/>
        <v>0</v>
      </c>
      <c r="Q63" s="149">
        <f t="shared" si="3"/>
        <v>0</v>
      </c>
      <c r="R63" s="345">
        <f t="shared" si="3"/>
        <v>0</v>
      </c>
      <c r="S63" s="149">
        <f t="shared" si="3"/>
        <v>0</v>
      </c>
      <c r="T63" s="149">
        <f t="shared" si="3"/>
        <v>0</v>
      </c>
      <c r="U63" s="345">
        <f t="shared" si="3"/>
        <v>8</v>
      </c>
    </row>
    <row r="64" spans="1:21" s="123" customFormat="1" ht="30">
      <c r="A64" s="328" t="s">
        <v>159</v>
      </c>
      <c r="B64" s="329">
        <f>SUM(B26+B40+B48+B52+B63)</f>
        <v>450</v>
      </c>
      <c r="C64" s="329">
        <f aca="true" t="shared" si="4" ref="C64:U64">SUM(C26+C40+C48+C52+C63)</f>
        <v>9</v>
      </c>
      <c r="D64" s="329">
        <f t="shared" si="4"/>
        <v>27</v>
      </c>
      <c r="E64" s="329">
        <f t="shared" si="4"/>
        <v>18</v>
      </c>
      <c r="F64" s="346">
        <f t="shared" si="4"/>
        <v>0</v>
      </c>
      <c r="G64" s="329">
        <f t="shared" si="4"/>
        <v>0</v>
      </c>
      <c r="H64" s="329">
        <f t="shared" si="4"/>
        <v>0</v>
      </c>
      <c r="I64" s="346">
        <f t="shared" si="4"/>
        <v>0</v>
      </c>
      <c r="J64" s="329">
        <f t="shared" si="4"/>
        <v>18</v>
      </c>
      <c r="K64" s="329">
        <f t="shared" si="4"/>
        <v>39</v>
      </c>
      <c r="L64" s="346">
        <f t="shared" si="4"/>
        <v>33</v>
      </c>
      <c r="M64" s="329">
        <f t="shared" si="4"/>
        <v>63</v>
      </c>
      <c r="N64" s="329">
        <f t="shared" si="4"/>
        <v>27</v>
      </c>
      <c r="O64" s="346">
        <f t="shared" si="4"/>
        <v>12</v>
      </c>
      <c r="P64" s="329">
        <f t="shared" si="4"/>
        <v>8</v>
      </c>
      <c r="Q64" s="329">
        <f t="shared" si="4"/>
        <v>0</v>
      </c>
      <c r="R64" s="346">
        <f t="shared" si="4"/>
        <v>0</v>
      </c>
      <c r="S64" s="329">
        <f t="shared" si="4"/>
        <v>0</v>
      </c>
      <c r="T64" s="329">
        <f t="shared" si="4"/>
        <v>0</v>
      </c>
      <c r="U64" s="346">
        <f t="shared" si="4"/>
        <v>8</v>
      </c>
    </row>
    <row r="65" spans="1:21" s="123" customFormat="1" ht="15">
      <c r="A65" s="389"/>
      <c r="B65" s="390"/>
      <c r="C65" s="390"/>
      <c r="D65" s="431">
        <f>SUM(D64:E64)</f>
        <v>45</v>
      </c>
      <c r="E65" s="432"/>
      <c r="F65" s="391"/>
      <c r="G65" s="431">
        <f>SUM(G64:H64)</f>
        <v>0</v>
      </c>
      <c r="H65" s="432"/>
      <c r="I65" s="391"/>
      <c r="J65" s="431">
        <f>SUM(J64:K64)</f>
        <v>57</v>
      </c>
      <c r="K65" s="432"/>
      <c r="L65" s="391"/>
      <c r="M65" s="431">
        <f>SUM(M64:N64)</f>
        <v>90</v>
      </c>
      <c r="N65" s="432"/>
      <c r="O65" s="391"/>
      <c r="P65" s="431">
        <f>SUM(P64:Q64)</f>
        <v>8</v>
      </c>
      <c r="Q65" s="432"/>
      <c r="R65" s="391"/>
      <c r="S65" s="431">
        <f>SUM(S64:T64)</f>
        <v>0</v>
      </c>
      <c r="T65" s="432"/>
      <c r="U65" s="391"/>
    </row>
    <row r="66" spans="1:21" s="123" customFormat="1" ht="12.75">
      <c r="A66" s="302" t="s">
        <v>151</v>
      </c>
      <c r="B66" s="303">
        <f>SUM(C66:N66)</f>
        <v>12</v>
      </c>
      <c r="C66" s="322"/>
      <c r="D66" s="323"/>
      <c r="E66" s="324"/>
      <c r="F66" s="344"/>
      <c r="G66" s="322"/>
      <c r="H66" s="323"/>
      <c r="I66" s="364"/>
      <c r="J66" s="325"/>
      <c r="K66" s="322">
        <v>12</v>
      </c>
      <c r="L66" s="378"/>
      <c r="M66" s="324"/>
      <c r="N66" s="325"/>
      <c r="O66" s="384"/>
      <c r="P66" s="308" t="s">
        <v>49</v>
      </c>
      <c r="Q66" s="252"/>
      <c r="R66" s="349"/>
      <c r="S66" s="252"/>
      <c r="T66" s="252"/>
      <c r="U66" s="349"/>
    </row>
    <row r="67" spans="1:21" s="123" customFormat="1" ht="12.75">
      <c r="A67" s="133" t="s">
        <v>152</v>
      </c>
      <c r="B67" s="137">
        <f>SUM(C67:N67)</f>
        <v>18</v>
      </c>
      <c r="C67" s="206"/>
      <c r="D67" s="207"/>
      <c r="E67" s="208"/>
      <c r="F67" s="344"/>
      <c r="G67" s="206"/>
      <c r="H67" s="207"/>
      <c r="I67" s="364"/>
      <c r="J67" s="209"/>
      <c r="K67" s="206"/>
      <c r="L67" s="378"/>
      <c r="M67" s="208">
        <v>18</v>
      </c>
      <c r="N67" s="209"/>
      <c r="O67" s="384"/>
      <c r="P67" s="122" t="s">
        <v>23</v>
      </c>
      <c r="R67" s="349"/>
      <c r="U67" s="349"/>
    </row>
    <row r="68" spans="1:21" s="123" customFormat="1" ht="13.5" thickBot="1">
      <c r="A68" s="146" t="s">
        <v>158</v>
      </c>
      <c r="B68" s="147">
        <f>SUM(C68:N68)</f>
        <v>54</v>
      </c>
      <c r="C68" s="210"/>
      <c r="D68" s="211"/>
      <c r="E68" s="210"/>
      <c r="F68" s="347"/>
      <c r="G68" s="210"/>
      <c r="H68" s="211"/>
      <c r="I68" s="365"/>
      <c r="J68" s="211">
        <v>18</v>
      </c>
      <c r="K68" s="210"/>
      <c r="L68" s="379">
        <v>18</v>
      </c>
      <c r="M68" s="210"/>
      <c r="N68" s="212">
        <v>18</v>
      </c>
      <c r="O68" s="382" t="s">
        <v>70</v>
      </c>
      <c r="P68" s="121"/>
      <c r="R68" s="349"/>
      <c r="U68" s="349"/>
    </row>
    <row r="69" spans="1:21" s="123" customFormat="1" ht="13.5" thickBot="1">
      <c r="A69" s="182" t="s">
        <v>139</v>
      </c>
      <c r="B69" s="183">
        <v>1353</v>
      </c>
      <c r="C69" s="213">
        <v>102</v>
      </c>
      <c r="D69" s="214">
        <v>117</v>
      </c>
      <c r="E69" s="213">
        <v>126</v>
      </c>
      <c r="F69" s="348">
        <v>108</v>
      </c>
      <c r="G69" s="213">
        <v>126</v>
      </c>
      <c r="H69" s="214">
        <v>108</v>
      </c>
      <c r="I69" s="366">
        <v>108</v>
      </c>
      <c r="J69" s="214">
        <v>117</v>
      </c>
      <c r="K69" s="213">
        <v>93</v>
      </c>
      <c r="L69" s="348">
        <v>123</v>
      </c>
      <c r="M69" s="213">
        <v>117</v>
      </c>
      <c r="N69" s="214">
        <v>108</v>
      </c>
      <c r="O69" s="385" t="s">
        <v>122</v>
      </c>
      <c r="P69" s="184" t="s">
        <v>122</v>
      </c>
      <c r="R69" s="349"/>
      <c r="U69" s="349"/>
    </row>
    <row r="70" spans="6:21" s="123" customFormat="1" ht="12.75">
      <c r="F70" s="349"/>
      <c r="I70" s="349"/>
      <c r="L70" s="349"/>
      <c r="O70" s="349"/>
      <c r="R70" s="349"/>
      <c r="U70" s="349"/>
    </row>
    <row r="71" spans="1:21" s="123" customFormat="1" ht="12.75">
      <c r="A71" s="116" t="s">
        <v>0</v>
      </c>
      <c r="F71" s="349"/>
      <c r="I71" s="349"/>
      <c r="L71" s="349"/>
      <c r="O71" s="349"/>
      <c r="R71" s="349"/>
      <c r="U71" s="349"/>
    </row>
    <row r="72" spans="1:21" ht="12.75">
      <c r="A72" s="116" t="s">
        <v>1</v>
      </c>
      <c r="F72" s="349"/>
      <c r="I72" s="349"/>
      <c r="L72" s="349"/>
      <c r="O72" s="349"/>
      <c r="R72" s="349"/>
      <c r="U72" s="349"/>
    </row>
    <row r="73" spans="1:21" ht="12.75">
      <c r="A73" s="116"/>
      <c r="F73" s="349"/>
      <c r="I73" s="349"/>
      <c r="L73" s="349"/>
      <c r="O73" s="349"/>
      <c r="R73" s="349"/>
      <c r="U73" s="349"/>
    </row>
    <row r="74" spans="1:21" ht="12.75">
      <c r="A74" s="116"/>
      <c r="F74" s="349"/>
      <c r="I74" s="349"/>
      <c r="L74" s="349"/>
      <c r="O74" s="349"/>
      <c r="R74" s="349"/>
      <c r="U74" s="349">
        <v>4</v>
      </c>
    </row>
    <row r="75" spans="1:21" ht="12.75">
      <c r="A75" s="116" t="s">
        <v>2</v>
      </c>
      <c r="F75" s="349"/>
      <c r="I75" s="349"/>
      <c r="L75" s="349"/>
      <c r="O75" s="349"/>
      <c r="R75" s="349"/>
      <c r="U75" s="349">
        <v>4</v>
      </c>
    </row>
    <row r="76" spans="1:21" ht="12.75">
      <c r="A76" s="116" t="s">
        <v>3</v>
      </c>
      <c r="F76" s="349"/>
      <c r="I76" s="349"/>
      <c r="L76" s="349"/>
      <c r="O76" s="349"/>
      <c r="R76" s="349"/>
      <c r="U76" s="349"/>
    </row>
    <row r="77" spans="1:21" ht="15">
      <c r="A77" s="330"/>
      <c r="B77" s="330"/>
      <c r="C77" s="330"/>
      <c r="D77" s="330"/>
      <c r="E77" s="330"/>
      <c r="F77" s="350"/>
      <c r="G77" s="330"/>
      <c r="H77" s="330"/>
      <c r="I77" s="350"/>
      <c r="J77" s="330"/>
      <c r="K77" s="330"/>
      <c r="L77" s="350"/>
      <c r="M77" s="330"/>
      <c r="N77" s="330"/>
      <c r="O77" s="350"/>
      <c r="P77" s="330"/>
      <c r="Q77" s="330"/>
      <c r="R77" s="350"/>
      <c r="S77" s="330"/>
      <c r="T77" s="330"/>
      <c r="U77" s="350"/>
    </row>
    <row r="78" spans="1:21" ht="12.75">
      <c r="A78" s="99"/>
      <c r="B78" s="99"/>
      <c r="C78" s="99"/>
      <c r="D78" s="433"/>
      <c r="E78" s="434"/>
      <c r="F78" s="99"/>
      <c r="G78" s="433"/>
      <c r="H78" s="434"/>
      <c r="I78" s="99"/>
      <c r="J78" s="433"/>
      <c r="K78" s="434"/>
      <c r="L78" s="99"/>
      <c r="M78" s="99"/>
      <c r="N78" s="99"/>
      <c r="O78" s="99"/>
      <c r="P78" s="99"/>
      <c r="Q78" s="99"/>
      <c r="R78" s="99"/>
      <c r="S78" s="99"/>
      <c r="T78" s="99"/>
      <c r="U78" s="99"/>
    </row>
  </sheetData>
  <sheetProtection/>
  <mergeCells count="9">
    <mergeCell ref="M65:N65"/>
    <mergeCell ref="P65:Q65"/>
    <mergeCell ref="S65:T65"/>
    <mergeCell ref="D78:E78"/>
    <mergeCell ref="G78:H78"/>
    <mergeCell ref="J78:K78"/>
    <mergeCell ref="D65:E65"/>
    <mergeCell ref="G65:H65"/>
    <mergeCell ref="J65:K65"/>
  </mergeCells>
  <printOptions/>
  <pageMargins left="0.75" right="0.75" top="1" bottom="1" header="0.5" footer="0.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2009-09-23T13:20:46Z</cp:lastPrinted>
  <dcterms:created xsi:type="dcterms:W3CDTF">2008-01-19T12:20:40Z</dcterms:created>
  <dcterms:modified xsi:type="dcterms:W3CDTF">2009-09-23T13:20:52Z</dcterms:modified>
  <cp:category/>
  <cp:version/>
  <cp:contentType/>
  <cp:contentStatus/>
</cp:coreProperties>
</file>