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5195" windowHeight="11640"/>
  </bookViews>
  <sheets>
    <sheet name="Administracja 2009-2012" sheetId="9" r:id="rId1"/>
  </sheets>
  <calcPr calcId="124519"/>
</workbook>
</file>

<file path=xl/calcChain.xml><?xml version="1.0" encoding="utf-8"?>
<calcChain xmlns="http://schemas.openxmlformats.org/spreadsheetml/2006/main">
  <c r="B116" i="9"/>
  <c r="B156"/>
  <c r="B155"/>
  <c r="B159" s="1"/>
  <c r="B154"/>
  <c r="B145"/>
  <c r="B144"/>
  <c r="B143"/>
  <c r="B134"/>
  <c r="B133"/>
  <c r="B132"/>
  <c r="A148"/>
  <c r="A137"/>
  <c r="B124"/>
  <c r="B123"/>
  <c r="B122"/>
  <c r="B126" s="1"/>
  <c r="B121"/>
  <c r="B115"/>
  <c r="C60"/>
  <c r="C61"/>
  <c r="B59"/>
  <c r="B60"/>
  <c r="B61"/>
  <c r="C59"/>
  <c r="C85"/>
  <c r="B85"/>
  <c r="C87"/>
  <c r="C88"/>
  <c r="C89"/>
  <c r="C90"/>
  <c r="B87"/>
  <c r="B88"/>
  <c r="B89"/>
  <c r="B90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C100"/>
  <c r="C101"/>
  <c r="C102"/>
  <c r="C103"/>
  <c r="B100"/>
  <c r="B101"/>
  <c r="B102"/>
  <c r="B103"/>
  <c r="C86"/>
  <c r="B86"/>
  <c r="C84"/>
  <c r="B84"/>
  <c r="C83"/>
  <c r="B83"/>
  <c r="C82"/>
  <c r="B82"/>
  <c r="C81"/>
  <c r="C91" s="1"/>
  <c r="B81"/>
  <c r="B91" s="1"/>
  <c r="B18"/>
  <c r="B19"/>
  <c r="B20"/>
  <c r="B21"/>
  <c r="B22"/>
  <c r="B23"/>
  <c r="B24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B17"/>
  <c r="B26" s="1"/>
  <c r="B112" s="1"/>
  <c r="C17"/>
  <c r="C18"/>
  <c r="C19"/>
  <c r="C20"/>
  <c r="C21"/>
  <c r="C22"/>
  <c r="C23"/>
  <c r="C24"/>
  <c r="B25"/>
  <c r="C25"/>
  <c r="D26"/>
  <c r="E26"/>
  <c r="F26"/>
  <c r="G26"/>
  <c r="H26"/>
  <c r="I26"/>
  <c r="J26"/>
  <c r="K26"/>
  <c r="L26"/>
  <c r="L64" s="1"/>
  <c r="M26"/>
  <c r="N26"/>
  <c r="O26"/>
  <c r="P26"/>
  <c r="Q26"/>
  <c r="R26"/>
  <c r="R64" s="1"/>
  <c r="S26"/>
  <c r="T26"/>
  <c r="U26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B113" s="1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N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3"/>
  <c r="C53"/>
  <c r="B54"/>
  <c r="C54"/>
  <c r="B55"/>
  <c r="C55"/>
  <c r="B56"/>
  <c r="C56"/>
  <c r="B57"/>
  <c r="C57"/>
  <c r="B58"/>
  <c r="C58"/>
  <c r="B62"/>
  <c r="C62"/>
  <c r="C63" s="1"/>
  <c r="D63"/>
  <c r="E63"/>
  <c r="F63"/>
  <c r="G63"/>
  <c r="H63"/>
  <c r="I63"/>
  <c r="J63"/>
  <c r="K63"/>
  <c r="L63"/>
  <c r="M63"/>
  <c r="N63"/>
  <c r="O63"/>
  <c r="O64" s="1"/>
  <c r="P63"/>
  <c r="P64" s="1"/>
  <c r="Q63"/>
  <c r="R63"/>
  <c r="S63"/>
  <c r="S64" s="1"/>
  <c r="T63"/>
  <c r="U63"/>
  <c r="U64" s="1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D77"/>
  <c r="E77"/>
  <c r="F77"/>
  <c r="G77"/>
  <c r="H77"/>
  <c r="I77"/>
  <c r="J77"/>
  <c r="K77"/>
  <c r="L77"/>
  <c r="M77"/>
  <c r="N77"/>
  <c r="O77"/>
  <c r="O78" s="1"/>
  <c r="P77"/>
  <c r="Q77"/>
  <c r="Q78" s="1"/>
  <c r="R77"/>
  <c r="S77"/>
  <c r="S78" s="1"/>
  <c r="T77"/>
  <c r="T78" s="1"/>
  <c r="U77"/>
  <c r="U78" s="1"/>
  <c r="B95"/>
  <c r="C95"/>
  <c r="B96"/>
  <c r="C96"/>
  <c r="B97"/>
  <c r="C97"/>
  <c r="B98"/>
  <c r="C98"/>
  <c r="B99"/>
  <c r="C99"/>
  <c r="B104"/>
  <c r="C104"/>
  <c r="D105"/>
  <c r="E105"/>
  <c r="F105"/>
  <c r="G105"/>
  <c r="H105"/>
  <c r="I105"/>
  <c r="J105"/>
  <c r="K105"/>
  <c r="L105"/>
  <c r="M105"/>
  <c r="N105"/>
  <c r="O105"/>
  <c r="O106" s="1"/>
  <c r="P105"/>
  <c r="P106" s="1"/>
  <c r="Q105"/>
  <c r="R105"/>
  <c r="S105"/>
  <c r="S106" s="1"/>
  <c r="T105"/>
  <c r="U105"/>
  <c r="U106" s="1"/>
  <c r="B108"/>
  <c r="A159" l="1"/>
  <c r="B157"/>
  <c r="B148"/>
  <c r="B137"/>
  <c r="B146"/>
  <c r="B135"/>
  <c r="A126"/>
  <c r="U92"/>
  <c r="O92"/>
  <c r="R106"/>
  <c r="R78"/>
  <c r="L106"/>
  <c r="L78"/>
  <c r="R92"/>
  <c r="L92"/>
  <c r="T106"/>
  <c r="F78"/>
  <c r="S107"/>
  <c r="N106"/>
  <c r="H78"/>
  <c r="D106"/>
  <c r="S92"/>
  <c r="Q106"/>
  <c r="T92"/>
  <c r="F64"/>
  <c r="F92"/>
  <c r="F106"/>
  <c r="G106"/>
  <c r="E78"/>
  <c r="P92"/>
  <c r="T64"/>
  <c r="S65" s="1"/>
  <c r="C105"/>
  <c r="S93"/>
  <c r="P78"/>
  <c r="P79" s="1"/>
  <c r="K78"/>
  <c r="Q92"/>
  <c r="P93" s="1"/>
  <c r="Q64"/>
  <c r="P65" s="1"/>
  <c r="N92"/>
  <c r="N64"/>
  <c r="N78"/>
  <c r="I106"/>
  <c r="J106"/>
  <c r="M78"/>
  <c r="E92"/>
  <c r="E106"/>
  <c r="E64"/>
  <c r="D78"/>
  <c r="D79" s="1"/>
  <c r="D92"/>
  <c r="D93" s="1"/>
  <c r="D64"/>
  <c r="I64"/>
  <c r="I78"/>
  <c r="I92"/>
  <c r="K64"/>
  <c r="K92"/>
  <c r="K106"/>
  <c r="J64"/>
  <c r="J65" s="1"/>
  <c r="J78"/>
  <c r="J79" s="1"/>
  <c r="J92"/>
  <c r="J93" s="1"/>
  <c r="H64"/>
  <c r="H92"/>
  <c r="H106"/>
  <c r="G64"/>
  <c r="G65" s="1"/>
  <c r="G78"/>
  <c r="G79" s="1"/>
  <c r="G92"/>
  <c r="G93" s="1"/>
  <c r="M64"/>
  <c r="M65" s="1"/>
  <c r="M92"/>
  <c r="M93" s="1"/>
  <c r="M106"/>
  <c r="S79"/>
  <c r="B105"/>
  <c r="C77"/>
  <c r="C51"/>
  <c r="B51"/>
  <c r="B114" s="1"/>
  <c r="C26"/>
  <c r="B63"/>
  <c r="B77"/>
  <c r="M79" l="1"/>
  <c r="D65"/>
  <c r="C78"/>
  <c r="C106"/>
  <c r="C64"/>
  <c r="C92"/>
  <c r="P107"/>
  <c r="J107" l="1"/>
  <c r="M107"/>
  <c r="G107" l="1"/>
  <c r="D107" l="1"/>
  <c r="B64"/>
  <c r="B92"/>
  <c r="B107"/>
  <c r="B78"/>
  <c r="B106"/>
</calcChain>
</file>

<file path=xl/sharedStrings.xml><?xml version="1.0" encoding="utf-8"?>
<sst xmlns="http://schemas.openxmlformats.org/spreadsheetml/2006/main" count="172" uniqueCount="116">
  <si>
    <t>Nazwy działów przedmiotowych</t>
  </si>
  <si>
    <t>Razem</t>
  </si>
  <si>
    <t>Semestr V</t>
  </si>
  <si>
    <t>Semestr VI</t>
  </si>
  <si>
    <t>i przedmiotów studiów</t>
  </si>
  <si>
    <t>godzin</t>
  </si>
  <si>
    <t>w</t>
  </si>
  <si>
    <t>c</t>
  </si>
  <si>
    <t>Kierunek: ADMINISTRACJA</t>
  </si>
  <si>
    <t>Prawo międzynarodowe</t>
  </si>
  <si>
    <t>Instytucje i źródła prawa Unii Europejskiej</t>
  </si>
  <si>
    <t>Legislacja administracyjna</t>
  </si>
  <si>
    <t>Rodzaj kształcenia: studia I stopnia niestacjonarne</t>
  </si>
  <si>
    <t>ECTS</t>
  </si>
  <si>
    <t>POWSZECHNA WYŻSZA SZKOŁA HUMANISTYCZNA "POMERANIA"</t>
  </si>
  <si>
    <t>A. TREŚCI PODSTAWOWE</t>
  </si>
  <si>
    <t>RAZEM</t>
  </si>
  <si>
    <t xml:space="preserve">B. TREŚCI KIERUNKOWE
</t>
  </si>
  <si>
    <t xml:space="preserve">C. TREŚCI OGÓLNE
</t>
  </si>
  <si>
    <t>Ochrona własności intelektualnej</t>
  </si>
  <si>
    <t>Seminarium dyplomowe</t>
  </si>
  <si>
    <t>Organizacja i zarządzanie w administracji  publicznej</t>
  </si>
  <si>
    <t>Finanse publiczne i prawo finansowe</t>
  </si>
  <si>
    <t xml:space="preserve">Lektorat języka obcego </t>
  </si>
  <si>
    <t>Gospodarka samorządowa</t>
  </si>
  <si>
    <t>Zarządzanie przedsiębiorstwem</t>
  </si>
  <si>
    <t>Postępowanie celne i skarbowe</t>
  </si>
  <si>
    <t>Prawo celno dewizowe</t>
  </si>
  <si>
    <t>Prawo karno-skarbowe</t>
  </si>
  <si>
    <t>Administracja jednostek samorządowych</t>
  </si>
  <si>
    <t>Prawo karne i prawo wykroczeń</t>
  </si>
  <si>
    <t>Publiczne prawo gospodarcze</t>
  </si>
  <si>
    <t>Postępowanie administracyjne</t>
  </si>
  <si>
    <t>Semestr IV</t>
  </si>
  <si>
    <t>Semestr III</t>
  </si>
  <si>
    <t>SUMA</t>
  </si>
  <si>
    <t>Statystyka i demografia</t>
  </si>
  <si>
    <t>Podstawy prawoznawstwa</t>
  </si>
  <si>
    <t>Podstawy makro i mikroekonomii</t>
  </si>
  <si>
    <t>Konstytucyjny system organów państwowych</t>
  </si>
  <si>
    <t>Nauka administracji</t>
  </si>
  <si>
    <t xml:space="preserve">Historia administracji </t>
  </si>
  <si>
    <t>Semestr II</t>
  </si>
  <si>
    <t>Semestr I</t>
  </si>
  <si>
    <t>Praktyki</t>
  </si>
  <si>
    <t>Kształtowanie polityki bezpieczeństwa firmy</t>
  </si>
  <si>
    <t>Zarządzanie w sytuacjach kryzysowych</t>
  </si>
  <si>
    <t>Organizacja ochrony osób i mienia</t>
  </si>
  <si>
    <t>Podstawy kriminologi i kryminalistyki</t>
  </si>
  <si>
    <t xml:space="preserve">D. TREŚCI SPECJALNOŚCIOWE  CELNO - KARNO - SKARBOWA
</t>
  </si>
  <si>
    <t>Finanse i rachunkowość przedsiębiorstw</t>
  </si>
  <si>
    <t>Podstawy marketingu</t>
  </si>
  <si>
    <t xml:space="preserve">D. TREŚCI SPECJALNOŚCIOWE: ADMINISTRACJA PUBLICZNO - GOSPODARCZA
</t>
  </si>
  <si>
    <t xml:space="preserve">Proseminarium </t>
  </si>
  <si>
    <t>Technologia informacyjna</t>
  </si>
  <si>
    <t>Logika prawnicza</t>
  </si>
  <si>
    <t>Etyka w administracji</t>
  </si>
  <si>
    <t>Postępowanie egzekucyjne</t>
  </si>
  <si>
    <t>Ustrój samorządu terytorialnego</t>
  </si>
  <si>
    <t>Prawo cywilne z umowami w administracji;</t>
  </si>
  <si>
    <t xml:space="preserve">Prawo administracyjne </t>
  </si>
  <si>
    <t>Socjologia i metody badań socjologicznych</t>
  </si>
  <si>
    <t>Podstawy psychologii</t>
  </si>
  <si>
    <t>Podstawy filozofii</t>
  </si>
  <si>
    <t>Organizacje ochrony środowiska</t>
  </si>
  <si>
    <t>Psychologia organizacji</t>
  </si>
  <si>
    <t>Systemy Motywowania</t>
  </si>
  <si>
    <t>Warsztaty celne</t>
  </si>
  <si>
    <t>Warsztaty skarbowe</t>
  </si>
  <si>
    <t>Warsztaty karne</t>
  </si>
  <si>
    <t>Organizacja systemu bezpieczeństwa w Polsce</t>
  </si>
  <si>
    <t>Ochrona danych osobowych</t>
  </si>
  <si>
    <t xml:space="preserve">D. TREŚCI SPECJALNOŚCIOWE: REGIONALNO - SAMORZĄDOWA
</t>
  </si>
  <si>
    <t>Etyka pracownika samorzadowego</t>
  </si>
  <si>
    <t>Samorzad terytorialny i władza lokalna</t>
  </si>
  <si>
    <t>Lokalna polityka społeczno - gospodarcza</t>
  </si>
  <si>
    <t>Ochrona srodowiska na szczeblu lokalnym</t>
  </si>
  <si>
    <t>Społeczeństwo obywatelskie w praktyce</t>
  </si>
  <si>
    <t>Zarzadzanie rozwojem lokalnym</t>
  </si>
  <si>
    <t>Polityka regionalna województwa pomorskiego</t>
  </si>
  <si>
    <t>Socjologia społecznosci lokalnych</t>
  </si>
  <si>
    <t>Pozyskiwanie środków zewnetrznych</t>
  </si>
  <si>
    <t>Interesy i konflikty lokalne</t>
  </si>
  <si>
    <t xml:space="preserve">D. TREŚCI SPECJALNOŚCIOWE: ADMINISTRACJA DLA BEZPIECZESTWA
</t>
  </si>
  <si>
    <t>Warsztaty: ochrona danych osobowych,</t>
  </si>
  <si>
    <t>Warsztaty: ochrona informacji niejawnych</t>
  </si>
  <si>
    <t>Warsztaty: bezpieczeństo biznesu wybrane zagadnienia</t>
  </si>
  <si>
    <t>Warsztaty: zwalczanie terroryzmu</t>
  </si>
  <si>
    <t>ROK AKADEMICKI 2009/2012</t>
  </si>
  <si>
    <t>Wykład do wyboru; Podstawy teorii komunikacji, Podstawy prawa pracy</t>
  </si>
  <si>
    <t>Instytucje bezpieczeństwa</t>
  </si>
  <si>
    <t>Zagrożenia globalne</t>
  </si>
  <si>
    <t xml:space="preserve">Warsztaty: Samorząd i gospodarka lokalna </t>
  </si>
  <si>
    <t>Warsztaty: Samorząd i gospodarka regionalna</t>
  </si>
  <si>
    <t>Warsztaty: Organizacja systemu bezpieczeństwa w Polsce</t>
  </si>
  <si>
    <t>Warsztaty: Pozyskiwanie środków zewnetrznych</t>
  </si>
  <si>
    <t xml:space="preserve">Przedmioty  </t>
  </si>
  <si>
    <t>L. godz.</t>
  </si>
  <si>
    <t>TREŚCI PODSTAWOWE</t>
  </si>
  <si>
    <t>TREŚCI KIERUNKOWE</t>
  </si>
  <si>
    <t>TREŚCI OGÓLNE</t>
  </si>
  <si>
    <t>TREŚCI SPECJALNOŚCIOWE</t>
  </si>
  <si>
    <t>Rodzaj zajęć</t>
  </si>
  <si>
    <t>Wykłady</t>
  </si>
  <si>
    <t>Ćwiczenia</t>
  </si>
  <si>
    <t>Suma godzin</t>
  </si>
  <si>
    <t>LICZBA ĆWICZEŃ (30% całości)</t>
  </si>
  <si>
    <t>mamy  ćwiczeń</t>
  </si>
  <si>
    <t>%</t>
  </si>
  <si>
    <t>ADMINISTRACJA PUBLICZNO - GOSPODARCZA</t>
  </si>
  <si>
    <t>ADMINISTRACJA CELNO - KARNO - SKARBOWA</t>
  </si>
  <si>
    <t xml:space="preserve"> ADMINISTRACJA DLA BEZPIECZESTWA</t>
  </si>
  <si>
    <t xml:space="preserve"> ADMINISTRACJA REGIONALNO - SAMORZĄDOWA</t>
  </si>
  <si>
    <t>PRAKTYKI</t>
  </si>
  <si>
    <t xml:space="preserve">ul. Przemysłowa 4 </t>
  </si>
  <si>
    <t xml:space="preserve"> 89-600 Chojnice</t>
  </si>
</sst>
</file>

<file path=xl/styles.xml><?xml version="1.0" encoding="utf-8"?>
<styleSheet xmlns="http://schemas.openxmlformats.org/spreadsheetml/2006/main">
  <fonts count="22">
    <font>
      <sz val="10"/>
      <name val="Arial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u/>
      <sz val="12"/>
      <color indexed="10"/>
      <name val="Arial CE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9"/>
      <name val="Arial CE"/>
      <charset val="238"/>
    </font>
    <font>
      <sz val="10"/>
      <color rgb="FFC00000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7" fillId="0" borderId="0"/>
    <xf numFmtId="9" fontId="18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1" applyFont="1" applyFill="1"/>
    <xf numFmtId="0" fontId="11" fillId="2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5" fillId="0" borderId="0" xfId="2"/>
    <xf numFmtId="0" fontId="15" fillId="0" borderId="0" xfId="2" applyBorder="1" applyAlignment="1">
      <alignment horizontal="center"/>
    </xf>
    <xf numFmtId="0" fontId="15" fillId="0" borderId="0" xfId="2" applyBorder="1"/>
    <xf numFmtId="0" fontId="11" fillId="2" borderId="0" xfId="1" applyFont="1" applyFill="1" applyBorder="1" applyAlignment="1">
      <alignment horizontal="center"/>
    </xf>
    <xf numFmtId="0" fontId="10" fillId="0" borderId="0" xfId="2" applyFont="1" applyBorder="1" applyAlignment="1">
      <alignment horizontal="center" wrapText="1"/>
    </xf>
    <xf numFmtId="0" fontId="11" fillId="4" borderId="1" xfId="1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/>
    </xf>
    <xf numFmtId="0" fontId="10" fillId="4" borderId="1" xfId="1" applyFont="1" applyFill="1" applyBorder="1"/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10" fillId="0" borderId="1" xfId="3" applyFont="1" applyBorder="1" applyAlignment="1">
      <alignment horizontal="center" wrapText="1"/>
    </xf>
    <xf numFmtId="0" fontId="14" fillId="0" borderId="1" xfId="3" applyFont="1" applyBorder="1" applyAlignment="1">
      <alignment wrapText="1"/>
    </xf>
    <xf numFmtId="0" fontId="16" fillId="0" borderId="1" xfId="1" applyFont="1" applyFill="1" applyBorder="1" applyAlignment="1">
      <alignment horizontal="center"/>
    </xf>
    <xf numFmtId="0" fontId="10" fillId="0" borderId="1" xfId="2" applyFont="1" applyBorder="1"/>
    <xf numFmtId="0" fontId="5" fillId="0" borderId="0" xfId="2" applyFont="1" applyFill="1"/>
    <xf numFmtId="0" fontId="4" fillId="0" borderId="0" xfId="2" applyFont="1"/>
    <xf numFmtId="0" fontId="14" fillId="0" borderId="1" xfId="3" applyFont="1" applyBorder="1"/>
    <xf numFmtId="0" fontId="10" fillId="0" borderId="1" xfId="2" applyFont="1" applyFill="1" applyBorder="1" applyAlignment="1">
      <alignment horizontal="center"/>
    </xf>
    <xf numFmtId="0" fontId="10" fillId="0" borderId="1" xfId="2" applyFont="1" applyBorder="1" applyAlignment="1">
      <alignment horizontal="center" wrapText="1"/>
    </xf>
    <xf numFmtId="0" fontId="14" fillId="0" borderId="1" xfId="2" applyFont="1" applyBorder="1" applyAlignment="1">
      <alignment wrapText="1"/>
    </xf>
    <xf numFmtId="0" fontId="14" fillId="0" borderId="1" xfId="2" applyFont="1" applyBorder="1"/>
    <xf numFmtId="0" fontId="10" fillId="0" borderId="1" xfId="2" applyFont="1" applyBorder="1" applyAlignment="1">
      <alignment wrapText="1"/>
    </xf>
    <xf numFmtId="0" fontId="9" fillId="0" borderId="0" xfId="2" applyFont="1"/>
    <xf numFmtId="0" fontId="6" fillId="0" borderId="0" xfId="2" applyFont="1"/>
    <xf numFmtId="0" fontId="14" fillId="0" borderId="1" xfId="2" applyFont="1" applyBorder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2" fillId="0" borderId="1" xfId="2" applyFont="1" applyFill="1" applyBorder="1"/>
    <xf numFmtId="0" fontId="1" fillId="0" borderId="0" xfId="2" applyFont="1" applyFill="1"/>
    <xf numFmtId="0" fontId="2" fillId="0" borderId="0" xfId="2" applyFont="1" applyFill="1"/>
    <xf numFmtId="0" fontId="3" fillId="0" borderId="0" xfId="2" applyFont="1" applyFill="1"/>
    <xf numFmtId="0" fontId="7" fillId="0" borderId="0" xfId="2" applyFont="1"/>
    <xf numFmtId="0" fontId="1" fillId="0" borderId="0" xfId="2" applyFont="1" applyFill="1" applyAlignment="1">
      <alignment horizontal="center"/>
    </xf>
    <xf numFmtId="0" fontId="14" fillId="0" borderId="2" xfId="2" applyFont="1" applyBorder="1" applyAlignment="1">
      <alignment wrapText="1"/>
    </xf>
    <xf numFmtId="0" fontId="10" fillId="0" borderId="2" xfId="2" applyFont="1" applyBorder="1" applyAlignment="1">
      <alignment horizontal="center" wrapText="1"/>
    </xf>
    <xf numFmtId="0" fontId="10" fillId="0" borderId="2" xfId="2" applyFont="1" applyFill="1" applyBorder="1" applyAlignment="1">
      <alignment horizontal="center"/>
    </xf>
    <xf numFmtId="0" fontId="14" fillId="0" borderId="3" xfId="2" applyFont="1" applyBorder="1" applyAlignment="1">
      <alignment wrapText="1"/>
    </xf>
    <xf numFmtId="0" fontId="10" fillId="0" borderId="3" xfId="2" applyFont="1" applyBorder="1" applyAlignment="1">
      <alignment horizontal="center" wrapText="1"/>
    </xf>
    <xf numFmtId="0" fontId="10" fillId="0" borderId="3" xfId="2" applyFont="1" applyFill="1" applyBorder="1" applyAlignment="1">
      <alignment horizontal="center"/>
    </xf>
    <xf numFmtId="0" fontId="9" fillId="5" borderId="1" xfId="2" applyFont="1" applyFill="1" applyBorder="1"/>
    <xf numFmtId="0" fontId="9" fillId="5" borderId="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wrapText="1"/>
    </xf>
    <xf numFmtId="0" fontId="13" fillId="6" borderId="1" xfId="2" applyFont="1" applyFill="1" applyBorder="1"/>
    <xf numFmtId="0" fontId="10" fillId="6" borderId="1" xfId="2" applyFont="1" applyFill="1" applyBorder="1" applyAlignment="1">
      <alignment horizontal="center" wrapText="1"/>
    </xf>
    <xf numFmtId="0" fontId="10" fillId="6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vertical="center" wrapText="1"/>
    </xf>
    <xf numFmtId="0" fontId="10" fillId="5" borderId="1" xfId="3" applyFont="1" applyFill="1" applyBorder="1" applyAlignment="1">
      <alignment horizontal="center" wrapText="1"/>
    </xf>
    <xf numFmtId="0" fontId="9" fillId="5" borderId="1" xfId="3" applyFont="1" applyFill="1" applyBorder="1" applyAlignment="1">
      <alignment horizontal="center"/>
    </xf>
    <xf numFmtId="0" fontId="5" fillId="5" borderId="1" xfId="3" applyFont="1" applyFill="1" applyBorder="1" applyAlignment="1">
      <alignment wrapText="1"/>
    </xf>
    <xf numFmtId="0" fontId="13" fillId="6" borderId="1" xfId="2" applyFont="1" applyFill="1" applyBorder="1" applyAlignment="1">
      <alignment horizontal="left" wrapText="1"/>
    </xf>
    <xf numFmtId="0" fontId="10" fillId="0" borderId="0" xfId="2" applyFont="1" applyBorder="1" applyAlignment="1">
      <alignment wrapText="1"/>
    </xf>
    <xf numFmtId="0" fontId="12" fillId="3" borderId="1" xfId="2" applyFont="1" applyFill="1" applyBorder="1"/>
    <xf numFmtId="0" fontId="12" fillId="3" borderId="1" xfId="2" applyFont="1" applyFill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12" fillId="0" borderId="5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9" fillId="5" borderId="4" xfId="2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/>
    </xf>
    <xf numFmtId="0" fontId="10" fillId="6" borderId="4" xfId="2" applyFont="1" applyFill="1" applyBorder="1" applyAlignment="1">
      <alignment horizontal="center"/>
    </xf>
    <xf numFmtId="0" fontId="10" fillId="6" borderId="4" xfId="2" applyFont="1" applyFill="1" applyBorder="1" applyAlignment="1">
      <alignment horizontal="center" wrapText="1"/>
    </xf>
    <xf numFmtId="0" fontId="10" fillId="0" borderId="8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2" fillId="3" borderId="4" xfId="2" applyFont="1" applyFill="1" applyBorder="1" applyAlignment="1">
      <alignment horizontal="center"/>
    </xf>
    <xf numFmtId="0" fontId="9" fillId="5" borderId="4" xfId="3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9" fillId="5" borderId="5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6" borderId="5" xfId="2" applyFont="1" applyFill="1" applyBorder="1" applyAlignment="1">
      <alignment horizontal="center"/>
    </xf>
    <xf numFmtId="0" fontId="10" fillId="6" borderId="5" xfId="2" applyFont="1" applyFill="1" applyBorder="1" applyAlignment="1">
      <alignment horizontal="center" wrapText="1"/>
    </xf>
    <xf numFmtId="0" fontId="10" fillId="0" borderId="5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2" fillId="3" borderId="5" xfId="2" applyFont="1" applyFill="1" applyBorder="1" applyAlignment="1">
      <alignment horizontal="center"/>
    </xf>
    <xf numFmtId="0" fontId="9" fillId="5" borderId="5" xfId="3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8" fillId="7" borderId="12" xfId="2" applyFont="1" applyFill="1" applyBorder="1" applyAlignment="1">
      <alignment horizontal="center"/>
    </xf>
    <xf numFmtId="0" fontId="8" fillId="7" borderId="13" xfId="2" applyFont="1" applyFill="1" applyBorder="1" applyAlignment="1">
      <alignment horizontal="center"/>
    </xf>
    <xf numFmtId="0" fontId="9" fillId="7" borderId="13" xfId="2" applyFont="1" applyFill="1" applyBorder="1" applyAlignment="1">
      <alignment horizontal="center"/>
    </xf>
    <xf numFmtId="0" fontId="10" fillId="7" borderId="13" xfId="2" applyFont="1" applyFill="1" applyBorder="1" applyAlignment="1">
      <alignment horizontal="center"/>
    </xf>
    <xf numFmtId="0" fontId="10" fillId="7" borderId="13" xfId="2" applyFont="1" applyFill="1" applyBorder="1" applyAlignment="1">
      <alignment horizontal="center" wrapText="1"/>
    </xf>
    <xf numFmtId="0" fontId="10" fillId="7" borderId="14" xfId="2" applyFont="1" applyFill="1" applyBorder="1" applyAlignment="1">
      <alignment horizontal="center"/>
    </xf>
    <xf numFmtId="0" fontId="10" fillId="7" borderId="15" xfId="2" applyFont="1" applyFill="1" applyBorder="1" applyAlignment="1">
      <alignment horizontal="center"/>
    </xf>
    <xf numFmtId="0" fontId="11" fillId="7" borderId="13" xfId="1" applyFont="1" applyFill="1" applyBorder="1" applyAlignment="1">
      <alignment horizontal="center"/>
    </xf>
    <xf numFmtId="0" fontId="12" fillId="7" borderId="13" xfId="2" applyFont="1" applyFill="1" applyBorder="1" applyAlignment="1">
      <alignment horizontal="center"/>
    </xf>
    <xf numFmtId="0" fontId="4" fillId="7" borderId="13" xfId="2" applyFont="1" applyFill="1" applyBorder="1" applyAlignment="1">
      <alignment horizontal="center"/>
    </xf>
    <xf numFmtId="0" fontId="9" fillId="7" borderId="13" xfId="3" applyFont="1" applyFill="1" applyBorder="1" applyAlignment="1">
      <alignment horizontal="center"/>
    </xf>
    <xf numFmtId="0" fontId="4" fillId="7" borderId="14" xfId="2" applyFont="1" applyFill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10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15" fillId="0" borderId="4" xfId="2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10" fontId="20" fillId="0" borderId="17" xfId="0" applyNumberFormat="1" applyFont="1" applyBorder="1" applyAlignment="1">
      <alignment horizontal="center"/>
    </xf>
    <xf numFmtId="1" fontId="21" fillId="0" borderId="6" xfId="4" applyNumberFormat="1" applyFont="1" applyBorder="1" applyAlignment="1">
      <alignment horizontal="center"/>
    </xf>
    <xf numFmtId="1" fontId="0" fillId="0" borderId="18" xfId="0" applyNumberFormat="1" applyBorder="1" applyAlignment="1"/>
    <xf numFmtId="0" fontId="6" fillId="0" borderId="19" xfId="0" applyFont="1" applyBorder="1" applyAlignment="1"/>
    <xf numFmtId="0" fontId="5" fillId="5" borderId="1" xfId="2" applyFont="1" applyFill="1" applyBorder="1" applyAlignment="1">
      <alignment wrapText="1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12" fillId="0" borderId="7" xfId="2" applyFont="1" applyFill="1" applyBorder="1" applyAlignment="1">
      <alignment horizontal="center"/>
    </xf>
  </cellXfs>
  <cellStyles count="5">
    <cellStyle name="Normalny" xfId="0" builtinId="0"/>
    <cellStyle name="Normalny 2" xfId="2"/>
    <cellStyle name="Normalny 3" xfId="3"/>
    <cellStyle name="Normalny_Arkusz1" xfId="1"/>
    <cellStyle name="Procentowy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13</xdr:col>
      <xdr:colOff>0</xdr:colOff>
      <xdr:row>7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609600" y="771525"/>
          <a:ext cx="7315200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Arial Black"/>
            </a:rPr>
            <a:t>Plan studiów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159"/>
  <sheetViews>
    <sheetView tabSelected="1" topLeftCell="A100" zoomScale="70" zoomScaleNormal="70" workbookViewId="0">
      <selection activeCell="A12" sqref="A12"/>
    </sheetView>
  </sheetViews>
  <sheetFormatPr defaultRowHeight="12.75"/>
  <cols>
    <col min="1" max="1" width="73.85546875" style="4" customWidth="1"/>
    <col min="2" max="2" width="12.42578125" style="4" customWidth="1"/>
    <col min="3" max="21" width="15.7109375" style="4" customWidth="1"/>
    <col min="22" max="16384" width="9.140625" style="4"/>
  </cols>
  <sheetData>
    <row r="2" spans="1:21">
      <c r="A2" s="20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1">
      <c r="A3" s="20" t="s">
        <v>114</v>
      </c>
      <c r="B3" s="38"/>
      <c r="C3" s="38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1">
      <c r="A4" s="20" t="s">
        <v>115</v>
      </c>
      <c r="B4" s="38"/>
      <c r="C4" s="38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1">
      <c r="A5" s="20"/>
      <c r="B5" s="38"/>
      <c r="C5" s="38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34"/>
      <c r="R5" s="34"/>
      <c r="S5" s="34"/>
      <c r="T5" s="34"/>
    </row>
    <row r="6" spans="1:21">
      <c r="B6" s="38"/>
      <c r="C6" s="38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1"/>
      <c r="Q6" s="34"/>
      <c r="R6" s="34"/>
      <c r="S6" s="34"/>
      <c r="T6" s="34"/>
    </row>
    <row r="7" spans="1:21">
      <c r="B7" s="38"/>
      <c r="C7" s="3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1"/>
      <c r="Q7" s="34"/>
      <c r="R7" s="34"/>
      <c r="S7" s="34"/>
      <c r="T7" s="34"/>
    </row>
    <row r="8" spans="1:21" hidden="1">
      <c r="B8" s="38"/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1" hidden="1">
      <c r="A9" s="6"/>
      <c r="B9" s="38"/>
      <c r="C9" s="38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1" ht="8.25" customHeight="1">
      <c r="B10" s="38"/>
      <c r="C10" s="38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1">
      <c r="A11" s="37"/>
      <c r="B11" s="35" t="s">
        <v>8</v>
      </c>
      <c r="C11" s="35"/>
      <c r="D11" s="35"/>
      <c r="E11" s="35"/>
      <c r="F11" s="35" t="s">
        <v>88</v>
      </c>
      <c r="G11" s="35"/>
      <c r="H11" s="1"/>
      <c r="I11" s="1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1" ht="15.75">
      <c r="A12" s="37"/>
      <c r="B12" s="36" t="s">
        <v>12</v>
      </c>
      <c r="C12" s="36"/>
      <c r="D12" s="35"/>
      <c r="E12" s="35"/>
      <c r="F12" s="35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1" ht="6.75" customHeight="1" thickBot="1">
      <c r="A13" s="36"/>
      <c r="B13" s="35"/>
      <c r="C13" s="35"/>
      <c r="D13" s="35"/>
      <c r="E13" s="35"/>
      <c r="F13" s="35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1" ht="15.75">
      <c r="A14" s="33" t="s">
        <v>0</v>
      </c>
      <c r="B14" s="31" t="s">
        <v>1</v>
      </c>
      <c r="C14" s="32" t="s">
        <v>1</v>
      </c>
      <c r="D14" s="122" t="s">
        <v>43</v>
      </c>
      <c r="E14" s="123"/>
      <c r="F14" s="85" t="s">
        <v>13</v>
      </c>
      <c r="G14" s="123" t="s">
        <v>42</v>
      </c>
      <c r="H14" s="123"/>
      <c r="I14" s="85" t="s">
        <v>13</v>
      </c>
      <c r="J14" s="123" t="s">
        <v>34</v>
      </c>
      <c r="K14" s="123"/>
      <c r="L14" s="85" t="s">
        <v>13</v>
      </c>
      <c r="M14" s="123" t="s">
        <v>33</v>
      </c>
      <c r="N14" s="123"/>
      <c r="O14" s="85" t="s">
        <v>13</v>
      </c>
      <c r="P14" s="123" t="s">
        <v>2</v>
      </c>
      <c r="Q14" s="123"/>
      <c r="R14" s="85" t="s">
        <v>13</v>
      </c>
      <c r="S14" s="123" t="s">
        <v>3</v>
      </c>
      <c r="T14" s="123"/>
      <c r="U14" s="85" t="s">
        <v>13</v>
      </c>
    </row>
    <row r="15" spans="1:21" ht="15.75">
      <c r="A15" s="33" t="s">
        <v>4</v>
      </c>
      <c r="B15" s="31" t="s">
        <v>5</v>
      </c>
      <c r="C15" s="32" t="s">
        <v>13</v>
      </c>
      <c r="D15" s="31" t="s">
        <v>6</v>
      </c>
      <c r="E15" s="59" t="s">
        <v>7</v>
      </c>
      <c r="F15" s="86"/>
      <c r="G15" s="60" t="s">
        <v>6</v>
      </c>
      <c r="H15" s="59" t="s">
        <v>7</v>
      </c>
      <c r="I15" s="93"/>
      <c r="J15" s="60" t="s">
        <v>6</v>
      </c>
      <c r="K15" s="59" t="s">
        <v>7</v>
      </c>
      <c r="L15" s="93"/>
      <c r="M15" s="60" t="s">
        <v>6</v>
      </c>
      <c r="N15" s="59" t="s">
        <v>7</v>
      </c>
      <c r="O15" s="93"/>
      <c r="P15" s="60" t="s">
        <v>6</v>
      </c>
      <c r="Q15" s="59" t="s">
        <v>7</v>
      </c>
      <c r="R15" s="93"/>
      <c r="S15" s="60" t="s">
        <v>6</v>
      </c>
      <c r="T15" s="59" t="s">
        <v>7</v>
      </c>
      <c r="U15" s="93"/>
    </row>
    <row r="16" spans="1:21" s="27" customFormat="1" ht="21" customHeight="1">
      <c r="A16" s="45" t="s">
        <v>15</v>
      </c>
      <c r="B16" s="46"/>
      <c r="C16" s="46"/>
      <c r="D16" s="46"/>
      <c r="E16" s="62"/>
      <c r="F16" s="87"/>
      <c r="G16" s="73"/>
      <c r="H16" s="62"/>
      <c r="I16" s="87"/>
      <c r="J16" s="73"/>
      <c r="K16" s="62"/>
      <c r="L16" s="87"/>
      <c r="M16" s="73"/>
      <c r="N16" s="62"/>
      <c r="O16" s="87"/>
      <c r="P16" s="73"/>
      <c r="Q16" s="62"/>
      <c r="R16" s="87"/>
      <c r="S16" s="73"/>
      <c r="T16" s="62"/>
      <c r="U16" s="87"/>
    </row>
    <row r="17" spans="1:21" s="28" customFormat="1" ht="15">
      <c r="A17" s="24" t="s">
        <v>41</v>
      </c>
      <c r="B17" s="23">
        <f>SUM(D17+E17+G17+H17+J17+K17+M17+N17+P17+Q17+S17+T17)</f>
        <v>30</v>
      </c>
      <c r="C17" s="23">
        <f t="shared" ref="C17:C25" si="0">SUM(F17+I17+L17+O17+R17+U17)</f>
        <v>5</v>
      </c>
      <c r="D17" s="22">
        <v>30</v>
      </c>
      <c r="E17" s="63"/>
      <c r="F17" s="88">
        <v>5</v>
      </c>
      <c r="G17" s="74"/>
      <c r="H17" s="63"/>
      <c r="I17" s="88"/>
      <c r="J17" s="74"/>
      <c r="K17" s="63"/>
      <c r="L17" s="88"/>
      <c r="M17" s="74"/>
      <c r="N17" s="63"/>
      <c r="O17" s="88"/>
      <c r="P17" s="74"/>
      <c r="Q17" s="63"/>
      <c r="R17" s="88"/>
      <c r="S17" s="74"/>
      <c r="T17" s="63"/>
      <c r="U17" s="88"/>
    </row>
    <row r="18" spans="1:21" s="28" customFormat="1" ht="15">
      <c r="A18" s="24" t="s">
        <v>40</v>
      </c>
      <c r="B18" s="23">
        <f t="shared" ref="B18:B24" si="1">SUM(D18+E18+G18+H18+J18+K18+M18+N18+P18+Q18+S18+T18)</f>
        <v>30</v>
      </c>
      <c r="C18" s="23">
        <f t="shared" si="0"/>
        <v>5</v>
      </c>
      <c r="D18" s="22">
        <v>30</v>
      </c>
      <c r="E18" s="63"/>
      <c r="F18" s="88">
        <v>5</v>
      </c>
      <c r="G18" s="74"/>
      <c r="H18" s="63"/>
      <c r="I18" s="88"/>
      <c r="J18" s="74"/>
      <c r="K18" s="63"/>
      <c r="L18" s="88"/>
      <c r="M18" s="74"/>
      <c r="N18" s="63"/>
      <c r="O18" s="88"/>
      <c r="P18" s="74"/>
      <c r="Q18" s="63"/>
      <c r="R18" s="88"/>
      <c r="S18" s="74"/>
      <c r="T18" s="63"/>
      <c r="U18" s="88"/>
    </row>
    <row r="19" spans="1:21" s="28" customFormat="1" ht="15">
      <c r="A19" s="24" t="s">
        <v>39</v>
      </c>
      <c r="B19" s="23">
        <f t="shared" si="1"/>
        <v>45</v>
      </c>
      <c r="C19" s="23">
        <f t="shared" si="0"/>
        <v>7</v>
      </c>
      <c r="D19" s="22">
        <v>15</v>
      </c>
      <c r="E19" s="63">
        <v>15</v>
      </c>
      <c r="F19" s="88">
        <v>4</v>
      </c>
      <c r="G19" s="74">
        <v>15</v>
      </c>
      <c r="H19" s="63"/>
      <c r="I19" s="88">
        <v>3</v>
      </c>
      <c r="J19" s="74"/>
      <c r="K19" s="63"/>
      <c r="L19" s="88"/>
      <c r="M19" s="74"/>
      <c r="N19" s="63"/>
      <c r="O19" s="88"/>
      <c r="P19" s="74"/>
      <c r="Q19" s="63"/>
      <c r="R19" s="88"/>
      <c r="S19" s="74"/>
      <c r="T19" s="63"/>
      <c r="U19" s="88"/>
    </row>
    <row r="20" spans="1:21" s="28" customFormat="1" ht="15">
      <c r="A20" s="24" t="s">
        <v>32</v>
      </c>
      <c r="B20" s="23">
        <f t="shared" si="1"/>
        <v>60</v>
      </c>
      <c r="C20" s="23">
        <f t="shared" si="0"/>
        <v>6</v>
      </c>
      <c r="D20" s="22"/>
      <c r="E20" s="63">
        <v>15</v>
      </c>
      <c r="F20" s="88">
        <v>2</v>
      </c>
      <c r="G20" s="74">
        <v>15</v>
      </c>
      <c r="H20" s="63"/>
      <c r="I20" s="88">
        <v>2</v>
      </c>
      <c r="J20" s="74"/>
      <c r="K20" s="63">
        <v>30</v>
      </c>
      <c r="L20" s="88">
        <v>2</v>
      </c>
      <c r="M20" s="74"/>
      <c r="N20" s="63"/>
      <c r="O20" s="88"/>
      <c r="P20" s="74"/>
      <c r="Q20" s="63"/>
      <c r="R20" s="88"/>
      <c r="S20" s="74"/>
      <c r="T20" s="63"/>
      <c r="U20" s="88"/>
    </row>
    <row r="21" spans="1:21" s="28" customFormat="1" ht="15">
      <c r="A21" s="24" t="s">
        <v>60</v>
      </c>
      <c r="B21" s="23">
        <f t="shared" si="1"/>
        <v>75</v>
      </c>
      <c r="C21" s="23">
        <f t="shared" si="0"/>
        <v>7</v>
      </c>
      <c r="D21" s="22"/>
      <c r="E21" s="63"/>
      <c r="F21" s="88"/>
      <c r="G21" s="74"/>
      <c r="H21" s="63"/>
      <c r="I21" s="88"/>
      <c r="J21" s="74">
        <v>30</v>
      </c>
      <c r="K21" s="63"/>
      <c r="L21" s="88">
        <v>3</v>
      </c>
      <c r="M21" s="30">
        <v>15</v>
      </c>
      <c r="N21" s="63">
        <v>30</v>
      </c>
      <c r="O21" s="88">
        <v>4</v>
      </c>
      <c r="P21" s="74"/>
      <c r="Q21" s="63"/>
      <c r="R21" s="88"/>
      <c r="S21" s="74"/>
      <c r="T21" s="63"/>
      <c r="U21" s="88"/>
    </row>
    <row r="22" spans="1:21" s="28" customFormat="1" ht="15">
      <c r="A22" s="24" t="s">
        <v>38</v>
      </c>
      <c r="B22" s="23">
        <f t="shared" si="1"/>
        <v>30</v>
      </c>
      <c r="C22" s="23">
        <f t="shared" si="0"/>
        <v>5</v>
      </c>
      <c r="D22" s="22">
        <v>30</v>
      </c>
      <c r="E22" s="63"/>
      <c r="F22" s="88">
        <v>5</v>
      </c>
      <c r="G22" s="74"/>
      <c r="H22" s="63"/>
      <c r="I22" s="88"/>
      <c r="J22" s="74"/>
      <c r="K22" s="63"/>
      <c r="L22" s="88"/>
      <c r="M22" s="74"/>
      <c r="N22" s="63"/>
      <c r="O22" s="88"/>
      <c r="P22" s="74"/>
      <c r="Q22" s="63"/>
      <c r="R22" s="88"/>
      <c r="S22" s="74"/>
      <c r="T22" s="63"/>
      <c r="U22" s="88"/>
    </row>
    <row r="23" spans="1:21" s="28" customFormat="1" ht="15">
      <c r="A23" s="24" t="s">
        <v>31</v>
      </c>
      <c r="B23" s="23">
        <f t="shared" si="1"/>
        <v>45</v>
      </c>
      <c r="C23" s="23">
        <f t="shared" si="0"/>
        <v>6</v>
      </c>
      <c r="D23" s="22"/>
      <c r="E23" s="63"/>
      <c r="F23" s="88"/>
      <c r="G23" s="74">
        <v>30</v>
      </c>
      <c r="H23" s="63"/>
      <c r="I23" s="88">
        <v>5</v>
      </c>
      <c r="J23" s="74">
        <v>15</v>
      </c>
      <c r="K23" s="61"/>
      <c r="L23" s="88">
        <v>1</v>
      </c>
      <c r="M23" s="74"/>
      <c r="N23" s="63"/>
      <c r="O23" s="88"/>
      <c r="P23" s="74"/>
      <c r="Q23" s="63"/>
      <c r="R23" s="88"/>
      <c r="S23" s="74"/>
      <c r="T23" s="63"/>
      <c r="U23" s="88"/>
    </row>
    <row r="24" spans="1:21" s="28" customFormat="1" ht="15">
      <c r="A24" s="25" t="s">
        <v>37</v>
      </c>
      <c r="B24" s="23">
        <f t="shared" si="1"/>
        <v>30</v>
      </c>
      <c r="C24" s="23">
        <f t="shared" si="0"/>
        <v>4</v>
      </c>
      <c r="D24" s="22">
        <v>30</v>
      </c>
      <c r="E24" s="63"/>
      <c r="F24" s="88">
        <v>4</v>
      </c>
      <c r="G24" s="74"/>
      <c r="H24" s="63"/>
      <c r="I24" s="88"/>
      <c r="J24" s="74"/>
      <c r="K24" s="63"/>
      <c r="L24" s="88"/>
      <c r="M24" s="74"/>
      <c r="N24" s="63"/>
      <c r="O24" s="88"/>
      <c r="P24" s="74"/>
      <c r="Q24" s="63"/>
      <c r="R24" s="88"/>
      <c r="S24" s="74"/>
      <c r="T24" s="63"/>
      <c r="U24" s="88"/>
    </row>
    <row r="25" spans="1:21" s="28" customFormat="1" ht="15">
      <c r="A25" s="24" t="s">
        <v>21</v>
      </c>
      <c r="B25" s="23">
        <f>SUM(D25+E25+G25+H25+J25+K25+M25+N25+P25+Q25+S25+T25)</f>
        <v>30</v>
      </c>
      <c r="C25" s="23">
        <f t="shared" si="0"/>
        <v>4</v>
      </c>
      <c r="D25" s="22"/>
      <c r="E25" s="63"/>
      <c r="F25" s="88"/>
      <c r="G25" s="74"/>
      <c r="H25" s="63"/>
      <c r="I25" s="88"/>
      <c r="J25" s="74">
        <v>30</v>
      </c>
      <c r="K25" s="63"/>
      <c r="L25" s="88">
        <v>4</v>
      </c>
      <c r="M25" s="74"/>
      <c r="N25" s="63"/>
      <c r="O25" s="88"/>
      <c r="P25" s="74"/>
      <c r="Q25" s="63"/>
      <c r="R25" s="88"/>
      <c r="S25" s="74"/>
      <c r="T25" s="63"/>
      <c r="U25" s="88"/>
    </row>
    <row r="26" spans="1:21" s="28" customFormat="1" ht="33" customHeight="1">
      <c r="A26" s="48" t="s">
        <v>16</v>
      </c>
      <c r="B26" s="49">
        <f>SUM(B17:B25)</f>
        <v>375</v>
      </c>
      <c r="C26" s="49">
        <f t="shared" ref="C26" si="2">SUM(C17:C25)</f>
        <v>49</v>
      </c>
      <c r="D26" s="50">
        <f>SUM(D17:D25)</f>
        <v>135</v>
      </c>
      <c r="E26" s="64">
        <f t="shared" ref="E26:U26" si="3">SUM(E17:E25)</f>
        <v>30</v>
      </c>
      <c r="F26" s="88">
        <f t="shared" si="3"/>
        <v>25</v>
      </c>
      <c r="G26" s="75">
        <f t="shared" si="3"/>
        <v>60</v>
      </c>
      <c r="H26" s="64">
        <f t="shared" si="3"/>
        <v>0</v>
      </c>
      <c r="I26" s="88">
        <f t="shared" si="3"/>
        <v>10</v>
      </c>
      <c r="J26" s="75">
        <f t="shared" si="3"/>
        <v>75</v>
      </c>
      <c r="K26" s="64">
        <f t="shared" si="3"/>
        <v>30</v>
      </c>
      <c r="L26" s="88">
        <f t="shared" si="3"/>
        <v>10</v>
      </c>
      <c r="M26" s="75">
        <f t="shared" si="3"/>
        <v>15</v>
      </c>
      <c r="N26" s="64">
        <f t="shared" si="3"/>
        <v>30</v>
      </c>
      <c r="O26" s="88">
        <f t="shared" si="3"/>
        <v>4</v>
      </c>
      <c r="P26" s="75">
        <f t="shared" si="3"/>
        <v>0</v>
      </c>
      <c r="Q26" s="64">
        <f t="shared" si="3"/>
        <v>0</v>
      </c>
      <c r="R26" s="88">
        <f t="shared" si="3"/>
        <v>0</v>
      </c>
      <c r="S26" s="75">
        <f t="shared" si="3"/>
        <v>0</v>
      </c>
      <c r="T26" s="64">
        <f t="shared" si="3"/>
        <v>0</v>
      </c>
      <c r="U26" s="88">
        <f t="shared" si="3"/>
        <v>0</v>
      </c>
    </row>
    <row r="27" spans="1:21" s="27" customFormat="1" ht="26.25" customHeight="1">
      <c r="A27" s="51" t="s">
        <v>17</v>
      </c>
      <c r="B27" s="47"/>
      <c r="C27" s="47"/>
      <c r="D27" s="46"/>
      <c r="E27" s="62"/>
      <c r="F27" s="87"/>
      <c r="G27" s="73"/>
      <c r="H27" s="62"/>
      <c r="I27" s="87"/>
      <c r="J27" s="73"/>
      <c r="K27" s="62"/>
      <c r="L27" s="87"/>
      <c r="M27" s="73"/>
      <c r="N27" s="62"/>
      <c r="O27" s="87"/>
      <c r="P27" s="73"/>
      <c r="Q27" s="62"/>
      <c r="R27" s="87"/>
      <c r="S27" s="73"/>
      <c r="T27" s="62"/>
      <c r="U27" s="87"/>
    </row>
    <row r="28" spans="1:21" s="28" customFormat="1" ht="15">
      <c r="A28" s="24" t="s">
        <v>59</v>
      </c>
      <c r="B28" s="23">
        <f>SUM(D28+E28+G28+H28+J28+K28+M28+N28+P28+Q28+S28+T28)</f>
        <v>30</v>
      </c>
      <c r="C28" s="23">
        <f>SUM(F28+I28+L28+O28+R28+U28)</f>
        <v>5</v>
      </c>
      <c r="D28" s="22"/>
      <c r="E28" s="63"/>
      <c r="F28" s="88"/>
      <c r="G28" s="74">
        <v>30</v>
      </c>
      <c r="H28" s="63"/>
      <c r="I28" s="88">
        <v>5</v>
      </c>
      <c r="J28" s="74"/>
      <c r="K28" s="63"/>
      <c r="L28" s="88"/>
      <c r="M28" s="74"/>
      <c r="N28" s="63"/>
      <c r="O28" s="88"/>
      <c r="P28" s="74"/>
      <c r="Q28" s="63"/>
      <c r="R28" s="88"/>
      <c r="S28" s="74"/>
      <c r="T28" s="63"/>
      <c r="U28" s="88"/>
    </row>
    <row r="29" spans="1:21" s="28" customFormat="1" ht="15">
      <c r="A29" s="24" t="s">
        <v>58</v>
      </c>
      <c r="B29" s="23">
        <f>SUM(D29+E29+G29+H29+J29+K29+M29+N29+P29+Q29+S29+T29)</f>
        <v>30</v>
      </c>
      <c r="C29" s="23">
        <f>SUM(F29+I29+L29+O29+R29+U29)</f>
        <v>1</v>
      </c>
      <c r="D29" s="22"/>
      <c r="E29" s="63"/>
      <c r="F29" s="88"/>
      <c r="G29" s="74"/>
      <c r="H29" s="63"/>
      <c r="I29" s="88"/>
      <c r="J29" s="74"/>
      <c r="K29" s="63"/>
      <c r="L29" s="88"/>
      <c r="M29" s="74">
        <v>30</v>
      </c>
      <c r="N29" s="63"/>
      <c r="O29" s="88">
        <v>1</v>
      </c>
      <c r="P29" s="74"/>
      <c r="Q29" s="63"/>
      <c r="R29" s="88"/>
      <c r="S29" s="74"/>
      <c r="T29" s="63"/>
      <c r="U29" s="88"/>
    </row>
    <row r="30" spans="1:21" s="28" customFormat="1" ht="15">
      <c r="A30" s="24" t="s">
        <v>30</v>
      </c>
      <c r="B30" s="23">
        <f t="shared" ref="B30:B36" si="4">SUM(D30+E30+G30+H30+J30+K30+M30+N30+P30+Q30+S30+T30)</f>
        <v>30</v>
      </c>
      <c r="C30" s="23">
        <f t="shared" ref="C30:C36" si="5">SUM(F30+I30+L30+O30+R30+U30)</f>
        <v>3</v>
      </c>
      <c r="D30" s="22"/>
      <c r="E30" s="63"/>
      <c r="F30" s="88"/>
      <c r="G30" s="74">
        <v>30</v>
      </c>
      <c r="H30" s="63"/>
      <c r="I30" s="88">
        <v>3</v>
      </c>
      <c r="J30" s="74"/>
      <c r="K30" s="63"/>
      <c r="L30" s="88"/>
      <c r="M30" s="74"/>
      <c r="N30" s="63"/>
      <c r="O30" s="88"/>
      <c r="P30" s="74"/>
      <c r="Q30" s="63"/>
      <c r="R30" s="88"/>
      <c r="S30" s="74"/>
      <c r="T30" s="63"/>
      <c r="U30" s="88"/>
    </row>
    <row r="31" spans="1:21" s="28" customFormat="1" ht="15">
      <c r="A31" s="24" t="s">
        <v>61</v>
      </c>
      <c r="B31" s="23">
        <f t="shared" si="4"/>
        <v>30</v>
      </c>
      <c r="C31" s="23">
        <f t="shared" si="5"/>
        <v>4</v>
      </c>
      <c r="D31" s="22"/>
      <c r="E31" s="63"/>
      <c r="F31" s="88"/>
      <c r="G31" s="74">
        <v>30</v>
      </c>
      <c r="H31" s="63"/>
      <c r="I31" s="88">
        <v>4</v>
      </c>
      <c r="J31" s="74"/>
      <c r="K31" s="63"/>
      <c r="L31" s="88"/>
      <c r="M31" s="74"/>
      <c r="N31" s="63"/>
      <c r="O31" s="88"/>
      <c r="P31" s="74"/>
      <c r="Q31" s="63"/>
      <c r="R31" s="88"/>
      <c r="S31" s="74"/>
      <c r="T31" s="63"/>
      <c r="U31" s="88"/>
    </row>
    <row r="32" spans="1:21" s="28" customFormat="1" ht="15">
      <c r="A32" s="24" t="s">
        <v>36</v>
      </c>
      <c r="B32" s="23">
        <f t="shared" si="4"/>
        <v>30</v>
      </c>
      <c r="C32" s="23">
        <f t="shared" si="5"/>
        <v>4</v>
      </c>
      <c r="D32" s="22"/>
      <c r="E32" s="63">
        <v>15</v>
      </c>
      <c r="F32" s="88">
        <v>2</v>
      </c>
      <c r="G32" s="74"/>
      <c r="H32" s="63">
        <v>15</v>
      </c>
      <c r="I32" s="88">
        <v>2</v>
      </c>
      <c r="J32" s="74"/>
      <c r="K32" s="63"/>
      <c r="L32" s="88"/>
      <c r="M32" s="74"/>
      <c r="N32" s="63"/>
      <c r="O32" s="88"/>
      <c r="P32" s="74"/>
      <c r="Q32" s="63"/>
      <c r="R32" s="88"/>
      <c r="S32" s="74"/>
      <c r="T32" s="63"/>
      <c r="U32" s="88"/>
    </row>
    <row r="33" spans="1:21" s="28" customFormat="1" ht="15">
      <c r="A33" s="24" t="s">
        <v>57</v>
      </c>
      <c r="B33" s="23">
        <f t="shared" si="4"/>
        <v>30</v>
      </c>
      <c r="C33" s="23">
        <f t="shared" si="5"/>
        <v>3</v>
      </c>
      <c r="D33" s="22"/>
      <c r="E33" s="63"/>
      <c r="F33" s="88"/>
      <c r="G33" s="74">
        <v>30</v>
      </c>
      <c r="H33" s="63"/>
      <c r="I33" s="88">
        <v>3</v>
      </c>
      <c r="J33" s="74"/>
      <c r="K33" s="63"/>
      <c r="L33" s="88"/>
      <c r="M33" s="74"/>
      <c r="N33" s="63"/>
      <c r="O33" s="88"/>
      <c r="P33" s="74"/>
      <c r="Q33" s="63"/>
      <c r="R33" s="88"/>
      <c r="S33" s="74"/>
      <c r="T33" s="63"/>
      <c r="U33" s="88"/>
    </row>
    <row r="34" spans="1:21" s="28" customFormat="1" ht="15">
      <c r="A34" s="24" t="s">
        <v>22</v>
      </c>
      <c r="B34" s="23">
        <f t="shared" si="4"/>
        <v>30</v>
      </c>
      <c r="C34" s="23">
        <f t="shared" si="5"/>
        <v>2</v>
      </c>
      <c r="D34" s="22"/>
      <c r="E34" s="63"/>
      <c r="F34" s="88"/>
      <c r="G34" s="74"/>
      <c r="H34" s="63"/>
      <c r="I34" s="88"/>
      <c r="J34" s="74">
        <v>30</v>
      </c>
      <c r="K34" s="63"/>
      <c r="L34" s="88">
        <v>2</v>
      </c>
      <c r="M34" s="74"/>
      <c r="N34" s="63"/>
      <c r="O34" s="88"/>
      <c r="P34" s="74"/>
      <c r="Q34" s="63"/>
      <c r="R34" s="88"/>
      <c r="S34" s="74"/>
      <c r="T34" s="63"/>
      <c r="U34" s="88"/>
    </row>
    <row r="35" spans="1:21" s="28" customFormat="1" ht="15">
      <c r="A35" s="24" t="s">
        <v>10</v>
      </c>
      <c r="B35" s="23">
        <f t="shared" si="4"/>
        <v>15</v>
      </c>
      <c r="C35" s="23">
        <f t="shared" si="5"/>
        <v>4</v>
      </c>
      <c r="D35" s="22"/>
      <c r="E35" s="63"/>
      <c r="F35" s="88"/>
      <c r="G35" s="74">
        <v>15</v>
      </c>
      <c r="H35" s="63"/>
      <c r="I35" s="88">
        <v>4</v>
      </c>
      <c r="J35" s="74"/>
      <c r="K35" s="63"/>
      <c r="L35" s="88"/>
      <c r="M35" s="74"/>
      <c r="N35" s="63"/>
      <c r="O35" s="88"/>
      <c r="P35" s="74"/>
      <c r="Q35" s="63"/>
      <c r="R35" s="88"/>
      <c r="S35" s="74"/>
      <c r="T35" s="63"/>
      <c r="U35" s="88"/>
    </row>
    <row r="36" spans="1:21" s="28" customFormat="1" ht="15">
      <c r="A36" s="29" t="s">
        <v>11</v>
      </c>
      <c r="B36" s="23">
        <f t="shared" si="4"/>
        <v>30</v>
      </c>
      <c r="C36" s="23">
        <f t="shared" si="5"/>
        <v>1</v>
      </c>
      <c r="D36" s="22"/>
      <c r="E36" s="63"/>
      <c r="F36" s="88"/>
      <c r="G36" s="74"/>
      <c r="H36" s="63"/>
      <c r="I36" s="88"/>
      <c r="J36" s="74">
        <v>30</v>
      </c>
      <c r="K36" s="63"/>
      <c r="L36" s="88">
        <v>1</v>
      </c>
      <c r="M36" s="74"/>
      <c r="N36" s="63"/>
      <c r="O36" s="88"/>
      <c r="P36" s="74"/>
      <c r="Q36" s="63"/>
      <c r="R36" s="88"/>
      <c r="S36" s="74"/>
      <c r="T36" s="63"/>
      <c r="U36" s="88"/>
    </row>
    <row r="37" spans="1:21" s="28" customFormat="1" ht="30" customHeight="1">
      <c r="A37" s="48" t="s">
        <v>16</v>
      </c>
      <c r="B37" s="49">
        <f>SUM(B28:B36)</f>
        <v>255</v>
      </c>
      <c r="C37" s="49">
        <f>SUM(C28:C36)</f>
        <v>27</v>
      </c>
      <c r="D37" s="49">
        <f t="shared" ref="D37:U37" si="6">SUM(D28:D36)</f>
        <v>0</v>
      </c>
      <c r="E37" s="65">
        <f t="shared" si="6"/>
        <v>15</v>
      </c>
      <c r="F37" s="89">
        <f t="shared" si="6"/>
        <v>2</v>
      </c>
      <c r="G37" s="76">
        <f t="shared" si="6"/>
        <v>135</v>
      </c>
      <c r="H37" s="65">
        <f t="shared" si="6"/>
        <v>15</v>
      </c>
      <c r="I37" s="89">
        <f t="shared" si="6"/>
        <v>21</v>
      </c>
      <c r="J37" s="76">
        <f t="shared" si="6"/>
        <v>60</v>
      </c>
      <c r="K37" s="65">
        <f t="shared" si="6"/>
        <v>0</v>
      </c>
      <c r="L37" s="89">
        <f t="shared" si="6"/>
        <v>3</v>
      </c>
      <c r="M37" s="76">
        <f t="shared" si="6"/>
        <v>30</v>
      </c>
      <c r="N37" s="65">
        <f t="shared" si="6"/>
        <v>0</v>
      </c>
      <c r="O37" s="89">
        <f t="shared" si="6"/>
        <v>1</v>
      </c>
      <c r="P37" s="76">
        <f t="shared" si="6"/>
        <v>0</v>
      </c>
      <c r="Q37" s="65">
        <f t="shared" si="6"/>
        <v>0</v>
      </c>
      <c r="R37" s="89">
        <f t="shared" si="6"/>
        <v>0</v>
      </c>
      <c r="S37" s="76">
        <f t="shared" si="6"/>
        <v>0</v>
      </c>
      <c r="T37" s="65">
        <f t="shared" si="6"/>
        <v>0</v>
      </c>
      <c r="U37" s="89">
        <f t="shared" si="6"/>
        <v>0</v>
      </c>
    </row>
    <row r="38" spans="1:21" s="27" customFormat="1" ht="30.75" customHeight="1">
      <c r="A38" s="51" t="s">
        <v>18</v>
      </c>
      <c r="B38" s="47"/>
      <c r="C38" s="47"/>
      <c r="D38" s="46"/>
      <c r="E38" s="62"/>
      <c r="F38" s="87"/>
      <c r="G38" s="73"/>
      <c r="H38" s="62"/>
      <c r="I38" s="87"/>
      <c r="J38" s="73"/>
      <c r="K38" s="62"/>
      <c r="L38" s="87"/>
      <c r="M38" s="73"/>
      <c r="N38" s="62">
        <f>SUM(N28:N36)</f>
        <v>0</v>
      </c>
      <c r="O38" s="87"/>
      <c r="P38" s="73"/>
      <c r="Q38" s="62"/>
      <c r="R38" s="87"/>
      <c r="S38" s="73"/>
      <c r="T38" s="62"/>
      <c r="U38" s="87"/>
    </row>
    <row r="39" spans="1:21" s="28" customFormat="1" ht="15">
      <c r="A39" s="24" t="s">
        <v>56</v>
      </c>
      <c r="B39" s="23">
        <f t="shared" ref="B39:B104" si="7">SUM(D39+E39+G39+H39+J39+K39+M39+N39+P39+Q39+S39+T39)</f>
        <v>15</v>
      </c>
      <c r="C39" s="23">
        <f t="shared" ref="C39:C50" si="8">SUM(F39+I39+L39+O39+R39+U39)</f>
        <v>4</v>
      </c>
      <c r="D39" s="22"/>
      <c r="E39" s="63"/>
      <c r="F39" s="88"/>
      <c r="G39" s="74"/>
      <c r="H39" s="63"/>
      <c r="I39" s="88"/>
      <c r="J39" s="74">
        <v>15</v>
      </c>
      <c r="K39" s="63"/>
      <c r="L39" s="88">
        <v>4</v>
      </c>
      <c r="M39" s="74"/>
      <c r="N39" s="63"/>
      <c r="O39" s="88"/>
      <c r="P39" s="74"/>
      <c r="Q39" s="63"/>
      <c r="R39" s="88"/>
      <c r="S39" s="74"/>
      <c r="T39" s="63"/>
      <c r="U39" s="88"/>
    </row>
    <row r="40" spans="1:21" s="28" customFormat="1" ht="19.5" customHeight="1">
      <c r="A40" s="24" t="s">
        <v>89</v>
      </c>
      <c r="B40" s="23">
        <f t="shared" si="7"/>
        <v>15</v>
      </c>
      <c r="C40" s="23">
        <f t="shared" si="8"/>
        <v>2</v>
      </c>
      <c r="D40" s="22"/>
      <c r="E40" s="63"/>
      <c r="F40" s="88"/>
      <c r="G40" s="74"/>
      <c r="H40" s="63"/>
      <c r="I40" s="88"/>
      <c r="J40" s="74"/>
      <c r="K40" s="63"/>
      <c r="L40" s="88"/>
      <c r="M40" s="74"/>
      <c r="N40" s="63"/>
      <c r="O40" s="88"/>
      <c r="P40" s="74"/>
      <c r="Q40" s="63"/>
      <c r="R40" s="88"/>
      <c r="S40" s="74">
        <v>15</v>
      </c>
      <c r="T40" s="63"/>
      <c r="U40" s="88">
        <v>2</v>
      </c>
    </row>
    <row r="41" spans="1:21" s="28" customFormat="1" ht="15">
      <c r="A41" s="24" t="s">
        <v>55</v>
      </c>
      <c r="B41" s="23">
        <f t="shared" si="7"/>
        <v>15</v>
      </c>
      <c r="C41" s="23">
        <f t="shared" si="8"/>
        <v>5</v>
      </c>
      <c r="D41" s="22"/>
      <c r="E41" s="63"/>
      <c r="F41" s="88"/>
      <c r="G41" s="77"/>
      <c r="H41" s="97"/>
      <c r="I41" s="88"/>
      <c r="J41" s="74"/>
      <c r="K41" s="63">
        <v>15</v>
      </c>
      <c r="L41" s="88">
        <v>5</v>
      </c>
      <c r="M41" s="74"/>
      <c r="N41" s="63"/>
      <c r="O41" s="88"/>
      <c r="P41" s="74"/>
      <c r="Q41" s="63"/>
      <c r="R41" s="88"/>
      <c r="S41" s="74"/>
      <c r="T41" s="63"/>
      <c r="U41" s="88"/>
    </row>
    <row r="42" spans="1:21" s="28" customFormat="1" ht="15">
      <c r="A42" s="24" t="s">
        <v>62</v>
      </c>
      <c r="B42" s="23">
        <f t="shared" si="7"/>
        <v>15</v>
      </c>
      <c r="C42" s="23">
        <f t="shared" si="8"/>
        <v>5</v>
      </c>
      <c r="D42" s="22"/>
      <c r="E42" s="63"/>
      <c r="F42" s="88"/>
      <c r="G42" s="74"/>
      <c r="H42" s="63"/>
      <c r="I42" s="88"/>
      <c r="J42" s="74"/>
      <c r="K42" s="63"/>
      <c r="L42" s="88"/>
      <c r="M42" s="74">
        <v>15</v>
      </c>
      <c r="N42" s="63"/>
      <c r="O42" s="88">
        <v>5</v>
      </c>
      <c r="P42" s="74"/>
      <c r="Q42" s="63"/>
      <c r="R42" s="88"/>
      <c r="S42" s="74"/>
      <c r="T42" s="63"/>
      <c r="U42" s="88"/>
    </row>
    <row r="43" spans="1:21" s="28" customFormat="1" ht="15.75" thickBot="1">
      <c r="A43" s="42" t="s">
        <v>63</v>
      </c>
      <c r="B43" s="43">
        <f t="shared" si="7"/>
        <v>15</v>
      </c>
      <c r="C43" s="43">
        <f t="shared" si="8"/>
        <v>5</v>
      </c>
      <c r="D43" s="44"/>
      <c r="E43" s="66"/>
      <c r="F43" s="90"/>
      <c r="G43" s="78"/>
      <c r="H43" s="66"/>
      <c r="I43" s="90"/>
      <c r="J43" s="98"/>
      <c r="K43" s="66"/>
      <c r="L43" s="90"/>
      <c r="M43" s="98">
        <v>15</v>
      </c>
      <c r="N43" s="66"/>
      <c r="O43" s="90">
        <v>5</v>
      </c>
      <c r="P43" s="98"/>
      <c r="Q43" s="66"/>
      <c r="R43" s="90"/>
      <c r="S43" s="98"/>
      <c r="T43" s="66"/>
      <c r="U43" s="90"/>
    </row>
    <row r="44" spans="1:21" s="28" customFormat="1" ht="15">
      <c r="A44" s="39" t="s">
        <v>23</v>
      </c>
      <c r="B44" s="40">
        <f t="shared" si="7"/>
        <v>120</v>
      </c>
      <c r="C44" s="40">
        <f t="shared" si="8"/>
        <v>5</v>
      </c>
      <c r="D44" s="41"/>
      <c r="E44" s="67"/>
      <c r="F44" s="91"/>
      <c r="G44" s="79"/>
      <c r="H44" s="67">
        <v>30</v>
      </c>
      <c r="I44" s="91">
        <v>2</v>
      </c>
      <c r="J44" s="99"/>
      <c r="K44" s="67">
        <v>30</v>
      </c>
      <c r="L44" s="91">
        <v>1</v>
      </c>
      <c r="M44" s="99"/>
      <c r="N44" s="67">
        <v>30</v>
      </c>
      <c r="O44" s="91">
        <v>1</v>
      </c>
      <c r="P44" s="99"/>
      <c r="Q44" s="67">
        <v>30</v>
      </c>
      <c r="R44" s="91">
        <v>1</v>
      </c>
      <c r="S44" s="99"/>
      <c r="T44" s="67"/>
      <c r="U44" s="91"/>
    </row>
    <row r="45" spans="1:21" s="28" customFormat="1" ht="15">
      <c r="A45" s="29" t="s">
        <v>64</v>
      </c>
      <c r="B45" s="23">
        <f t="shared" si="7"/>
        <v>15</v>
      </c>
      <c r="C45" s="23">
        <f t="shared" si="8"/>
        <v>4</v>
      </c>
      <c r="D45" s="2"/>
      <c r="E45" s="68"/>
      <c r="F45" s="92"/>
      <c r="G45" s="80"/>
      <c r="H45" s="68"/>
      <c r="I45" s="92"/>
      <c r="J45" s="80"/>
      <c r="K45" s="68"/>
      <c r="L45" s="92"/>
      <c r="M45" s="80"/>
      <c r="N45" s="68"/>
      <c r="O45" s="92"/>
      <c r="P45" s="80">
        <v>15</v>
      </c>
      <c r="Q45" s="68"/>
      <c r="R45" s="92">
        <v>4</v>
      </c>
      <c r="S45" s="80"/>
      <c r="T45" s="68"/>
      <c r="U45" s="92"/>
    </row>
    <row r="46" spans="1:21" s="28" customFormat="1" ht="15">
      <c r="A46" s="29" t="s">
        <v>54</v>
      </c>
      <c r="B46" s="23">
        <f t="shared" si="7"/>
        <v>30</v>
      </c>
      <c r="C46" s="23">
        <f t="shared" si="8"/>
        <v>2</v>
      </c>
      <c r="D46" s="2"/>
      <c r="E46" s="68"/>
      <c r="F46" s="92"/>
      <c r="G46" s="80"/>
      <c r="H46" s="68"/>
      <c r="I46" s="92"/>
      <c r="J46" s="80"/>
      <c r="K46" s="68"/>
      <c r="L46" s="92"/>
      <c r="M46" s="80"/>
      <c r="N46" s="68">
        <v>15</v>
      </c>
      <c r="O46" s="92">
        <v>1</v>
      </c>
      <c r="P46" s="80"/>
      <c r="Q46" s="68">
        <v>15</v>
      </c>
      <c r="R46" s="92">
        <v>1</v>
      </c>
      <c r="S46" s="80"/>
      <c r="T46" s="68"/>
      <c r="U46" s="92"/>
    </row>
    <row r="47" spans="1:21" s="28" customFormat="1" ht="15">
      <c r="A47" s="29" t="s">
        <v>9</v>
      </c>
      <c r="B47" s="23">
        <f t="shared" si="7"/>
        <v>15</v>
      </c>
      <c r="C47" s="23">
        <f t="shared" si="8"/>
        <v>5</v>
      </c>
      <c r="D47" s="2"/>
      <c r="E47" s="68"/>
      <c r="F47" s="92"/>
      <c r="G47" s="80"/>
      <c r="H47" s="68"/>
      <c r="I47" s="92"/>
      <c r="J47" s="80">
        <v>15</v>
      </c>
      <c r="K47" s="68"/>
      <c r="L47" s="92">
        <v>5</v>
      </c>
      <c r="M47" s="80"/>
      <c r="N47" s="68"/>
      <c r="O47" s="92"/>
      <c r="P47" s="80"/>
      <c r="Q47" s="61"/>
      <c r="R47" s="92"/>
      <c r="S47" s="80"/>
      <c r="T47" s="68"/>
      <c r="U47" s="92"/>
    </row>
    <row r="48" spans="1:21" s="28" customFormat="1" ht="15">
      <c r="A48" s="24" t="s">
        <v>19</v>
      </c>
      <c r="B48" s="23">
        <f t="shared" si="7"/>
        <v>15</v>
      </c>
      <c r="C48" s="23">
        <f t="shared" si="8"/>
        <v>4</v>
      </c>
      <c r="D48" s="2"/>
      <c r="E48" s="68"/>
      <c r="F48" s="92"/>
      <c r="G48" s="80"/>
      <c r="H48" s="68"/>
      <c r="I48" s="92"/>
      <c r="J48" s="80"/>
      <c r="K48" s="68"/>
      <c r="L48" s="92"/>
      <c r="M48" s="80"/>
      <c r="N48" s="68"/>
      <c r="O48" s="92"/>
      <c r="P48" s="80"/>
      <c r="Q48" s="68"/>
      <c r="R48" s="92"/>
      <c r="S48" s="80">
        <v>15</v>
      </c>
      <c r="T48" s="61"/>
      <c r="U48" s="92">
        <v>4</v>
      </c>
    </row>
    <row r="49" spans="1:21" s="28" customFormat="1" ht="15">
      <c r="A49" s="24" t="s">
        <v>53</v>
      </c>
      <c r="B49" s="23">
        <f t="shared" si="7"/>
        <v>15</v>
      </c>
      <c r="C49" s="23">
        <f t="shared" si="8"/>
        <v>2</v>
      </c>
      <c r="D49" s="2"/>
      <c r="E49" s="68"/>
      <c r="F49" s="92"/>
      <c r="G49" s="80"/>
      <c r="H49" s="68"/>
      <c r="I49" s="92"/>
      <c r="J49" s="80"/>
      <c r="K49" s="68"/>
      <c r="L49" s="92"/>
      <c r="M49" s="80"/>
      <c r="N49" s="63">
        <v>15</v>
      </c>
      <c r="O49" s="88">
        <v>2</v>
      </c>
      <c r="P49" s="80"/>
      <c r="Q49" s="68"/>
      <c r="R49" s="92"/>
      <c r="S49" s="80"/>
      <c r="T49" s="68"/>
      <c r="U49" s="92"/>
    </row>
    <row r="50" spans="1:21" s="28" customFormat="1" ht="15">
      <c r="A50" s="24" t="s">
        <v>20</v>
      </c>
      <c r="B50" s="23">
        <f t="shared" si="7"/>
        <v>30</v>
      </c>
      <c r="C50" s="23">
        <f t="shared" si="8"/>
        <v>8</v>
      </c>
      <c r="D50" s="2"/>
      <c r="E50" s="68"/>
      <c r="F50" s="92"/>
      <c r="G50" s="80"/>
      <c r="H50" s="68"/>
      <c r="I50" s="92"/>
      <c r="J50" s="80"/>
      <c r="K50" s="68"/>
      <c r="L50" s="92"/>
      <c r="M50" s="80"/>
      <c r="N50" s="63"/>
      <c r="O50" s="88"/>
      <c r="P50" s="80"/>
      <c r="Q50" s="68">
        <v>15</v>
      </c>
      <c r="R50" s="92">
        <v>4</v>
      </c>
      <c r="S50" s="80"/>
      <c r="T50" s="68">
        <v>15</v>
      </c>
      <c r="U50" s="92">
        <v>4</v>
      </c>
    </row>
    <row r="51" spans="1:21" s="28" customFormat="1" ht="33" customHeight="1">
      <c r="A51" s="48" t="s">
        <v>16</v>
      </c>
      <c r="B51" s="49">
        <f>SUM(D51+E51+G51+H51+J51+K51+M51+N51+P51+Q51+S51+T51)</f>
        <v>315</v>
      </c>
      <c r="C51" s="49">
        <f>SUM(C39:C50)</f>
        <v>51</v>
      </c>
      <c r="D51" s="49">
        <f t="shared" ref="D51:U51" si="9">SUM(D39:D50)</f>
        <v>0</v>
      </c>
      <c r="E51" s="65">
        <f t="shared" si="9"/>
        <v>0</v>
      </c>
      <c r="F51" s="89">
        <f t="shared" si="9"/>
        <v>0</v>
      </c>
      <c r="G51" s="76">
        <f t="shared" si="9"/>
        <v>0</v>
      </c>
      <c r="H51" s="65">
        <f t="shared" si="9"/>
        <v>30</v>
      </c>
      <c r="I51" s="89">
        <f t="shared" si="9"/>
        <v>2</v>
      </c>
      <c r="J51" s="76">
        <f t="shared" si="9"/>
        <v>30</v>
      </c>
      <c r="K51" s="65">
        <f t="shared" si="9"/>
        <v>45</v>
      </c>
      <c r="L51" s="89">
        <f t="shared" si="9"/>
        <v>15</v>
      </c>
      <c r="M51" s="76">
        <f t="shared" si="9"/>
        <v>30</v>
      </c>
      <c r="N51" s="65">
        <f t="shared" si="9"/>
        <v>60</v>
      </c>
      <c r="O51" s="89">
        <f t="shared" si="9"/>
        <v>14</v>
      </c>
      <c r="P51" s="76">
        <f t="shared" si="9"/>
        <v>15</v>
      </c>
      <c r="Q51" s="65">
        <f t="shared" si="9"/>
        <v>60</v>
      </c>
      <c r="R51" s="89">
        <f t="shared" si="9"/>
        <v>10</v>
      </c>
      <c r="S51" s="76">
        <f t="shared" si="9"/>
        <v>30</v>
      </c>
      <c r="T51" s="65">
        <f t="shared" si="9"/>
        <v>15</v>
      </c>
      <c r="U51" s="89">
        <f t="shared" si="9"/>
        <v>10</v>
      </c>
    </row>
    <row r="52" spans="1:21" s="27" customFormat="1" ht="38.25">
      <c r="A52" s="117" t="s">
        <v>52</v>
      </c>
      <c r="B52" s="47"/>
      <c r="C52" s="47"/>
      <c r="D52" s="46"/>
      <c r="E52" s="62"/>
      <c r="F52" s="87"/>
      <c r="G52" s="73"/>
      <c r="H52" s="62"/>
      <c r="I52" s="87"/>
      <c r="J52" s="73"/>
      <c r="K52" s="62"/>
      <c r="L52" s="87"/>
      <c r="M52" s="73"/>
      <c r="N52" s="62"/>
      <c r="O52" s="87"/>
      <c r="P52" s="73"/>
      <c r="Q52" s="62"/>
      <c r="R52" s="87"/>
      <c r="S52" s="73"/>
      <c r="T52" s="62"/>
      <c r="U52" s="87"/>
    </row>
    <row r="53" spans="1:21" s="20" customFormat="1" ht="15.75" customHeight="1">
      <c r="A53" s="26" t="s">
        <v>29</v>
      </c>
      <c r="B53" s="23">
        <f t="shared" si="7"/>
        <v>15</v>
      </c>
      <c r="C53" s="23">
        <f>SUM(F53+I53+L53+O53+R53+U53)</f>
        <v>6</v>
      </c>
      <c r="D53" s="3"/>
      <c r="E53" s="69"/>
      <c r="F53" s="92"/>
      <c r="G53" s="81"/>
      <c r="H53" s="69"/>
      <c r="I53" s="92"/>
      <c r="J53" s="81"/>
      <c r="K53" s="100"/>
      <c r="L53" s="92"/>
      <c r="M53" s="81"/>
      <c r="N53" s="69"/>
      <c r="O53" s="92"/>
      <c r="P53" s="81"/>
      <c r="Q53" s="69">
        <v>15</v>
      </c>
      <c r="R53" s="92">
        <v>6</v>
      </c>
      <c r="S53" s="81"/>
      <c r="T53" s="69"/>
      <c r="U53" s="92"/>
    </row>
    <row r="54" spans="1:21" s="20" customFormat="1" ht="15">
      <c r="A54" s="25" t="s">
        <v>51</v>
      </c>
      <c r="B54" s="23">
        <f t="shared" si="7"/>
        <v>15</v>
      </c>
      <c r="C54" s="23">
        <f>SUM(F54+I54+L54+O54+R54+U54)</f>
        <v>3</v>
      </c>
      <c r="D54" s="17"/>
      <c r="E54" s="69"/>
      <c r="F54" s="92"/>
      <c r="G54" s="81"/>
      <c r="H54" s="69"/>
      <c r="I54" s="92"/>
      <c r="J54" s="81"/>
      <c r="K54" s="69"/>
      <c r="L54" s="92"/>
      <c r="M54" s="81"/>
      <c r="N54" s="69">
        <v>15</v>
      </c>
      <c r="O54" s="92">
        <v>3</v>
      </c>
      <c r="P54" s="81"/>
      <c r="Q54" s="69"/>
      <c r="R54" s="92"/>
      <c r="S54" s="81"/>
      <c r="T54" s="69"/>
      <c r="U54" s="92"/>
    </row>
    <row r="55" spans="1:21" s="20" customFormat="1" ht="15">
      <c r="A55" s="25" t="s">
        <v>65</v>
      </c>
      <c r="B55" s="23">
        <f t="shared" si="7"/>
        <v>15</v>
      </c>
      <c r="C55" s="23">
        <f t="shared" ref="C55:C56" si="10">SUM(F55+I55+L55+O55+R55+U55)</f>
        <v>4</v>
      </c>
      <c r="D55" s="17"/>
      <c r="E55" s="69"/>
      <c r="F55" s="92"/>
      <c r="G55" s="81"/>
      <c r="H55" s="69"/>
      <c r="I55" s="92"/>
      <c r="J55" s="81"/>
      <c r="K55" s="69"/>
      <c r="L55" s="92"/>
      <c r="M55" s="81"/>
      <c r="N55" s="69"/>
      <c r="O55" s="92"/>
      <c r="P55" s="81"/>
      <c r="Q55" s="69"/>
      <c r="R55" s="92"/>
      <c r="S55" s="81">
        <v>15</v>
      </c>
      <c r="T55" s="69"/>
      <c r="U55" s="92">
        <v>4</v>
      </c>
    </row>
    <row r="56" spans="1:21" s="20" customFormat="1" ht="15">
      <c r="A56" s="25" t="s">
        <v>66</v>
      </c>
      <c r="B56" s="23">
        <f t="shared" si="7"/>
        <v>15</v>
      </c>
      <c r="C56" s="23">
        <f t="shared" si="10"/>
        <v>4</v>
      </c>
      <c r="D56" s="17"/>
      <c r="E56" s="69"/>
      <c r="F56" s="92"/>
      <c r="G56" s="81"/>
      <c r="H56" s="69"/>
      <c r="I56" s="92"/>
      <c r="J56" s="81"/>
      <c r="K56" s="69"/>
      <c r="L56" s="92"/>
      <c r="M56" s="81"/>
      <c r="N56" s="69"/>
      <c r="O56" s="92"/>
      <c r="P56" s="81"/>
      <c r="Q56" s="69"/>
      <c r="R56" s="92"/>
      <c r="S56" s="81">
        <v>15</v>
      </c>
      <c r="T56" s="69"/>
      <c r="U56" s="92">
        <v>4</v>
      </c>
    </row>
    <row r="57" spans="1:21" s="20" customFormat="1" ht="15">
      <c r="A57" s="25" t="s">
        <v>24</v>
      </c>
      <c r="B57" s="23">
        <f t="shared" si="7"/>
        <v>15</v>
      </c>
      <c r="C57" s="23">
        <f>SUM(F57+I57+L57+O57+R57+U57)</f>
        <v>6</v>
      </c>
      <c r="D57" s="17"/>
      <c r="E57" s="69"/>
      <c r="F57" s="92"/>
      <c r="G57" s="81"/>
      <c r="H57" s="69"/>
      <c r="I57" s="92"/>
      <c r="J57" s="81"/>
      <c r="K57" s="69"/>
      <c r="L57" s="92"/>
      <c r="M57" s="81"/>
      <c r="N57" s="69"/>
      <c r="O57" s="92"/>
      <c r="P57" s="81"/>
      <c r="Q57" s="69">
        <v>15</v>
      </c>
      <c r="R57" s="92">
        <v>6</v>
      </c>
      <c r="S57" s="81"/>
      <c r="T57" s="69"/>
      <c r="U57" s="92"/>
    </row>
    <row r="58" spans="1:21" s="20" customFormat="1" ht="15">
      <c r="A58" s="25" t="s">
        <v>50</v>
      </c>
      <c r="B58" s="23">
        <f t="shared" si="7"/>
        <v>15</v>
      </c>
      <c r="C58" s="23">
        <f>SUM(F58+I58+L58+O58+R58+U58)</f>
        <v>3</v>
      </c>
      <c r="D58" s="17"/>
      <c r="E58" s="69"/>
      <c r="F58" s="92"/>
      <c r="G58" s="81"/>
      <c r="H58" s="69"/>
      <c r="I58" s="92"/>
      <c r="J58" s="81"/>
      <c r="K58" s="69"/>
      <c r="L58" s="92"/>
      <c r="M58" s="81"/>
      <c r="N58" s="69"/>
      <c r="O58" s="92"/>
      <c r="P58" s="81"/>
      <c r="Q58" s="69"/>
      <c r="R58" s="92"/>
      <c r="S58" s="81"/>
      <c r="T58" s="69">
        <v>15</v>
      </c>
      <c r="U58" s="92">
        <v>3</v>
      </c>
    </row>
    <row r="59" spans="1:21" s="20" customFormat="1" ht="15">
      <c r="A59" s="25" t="s">
        <v>92</v>
      </c>
      <c r="B59" s="23">
        <f t="shared" si="7"/>
        <v>15</v>
      </c>
      <c r="C59" s="23">
        <f>SUM(F59+I59+L59+O59+R59+U59)</f>
        <v>3</v>
      </c>
      <c r="D59" s="17"/>
      <c r="E59" s="69"/>
      <c r="F59" s="92"/>
      <c r="G59" s="81"/>
      <c r="H59" s="69"/>
      <c r="I59" s="92"/>
      <c r="J59" s="81"/>
      <c r="K59" s="69"/>
      <c r="L59" s="92"/>
      <c r="M59" s="81"/>
      <c r="N59" s="69"/>
      <c r="O59" s="92"/>
      <c r="P59" s="81"/>
      <c r="Q59" s="69"/>
      <c r="R59" s="92"/>
      <c r="S59" s="81"/>
      <c r="T59" s="69">
        <v>15</v>
      </c>
      <c r="U59" s="92">
        <v>3</v>
      </c>
    </row>
    <row r="60" spans="1:21" s="20" customFormat="1" ht="15">
      <c r="A60" s="25" t="s">
        <v>93</v>
      </c>
      <c r="B60" s="23">
        <f t="shared" si="7"/>
        <v>15</v>
      </c>
      <c r="C60" s="23">
        <f t="shared" ref="C60:C61" si="11">SUM(F60+I60+L60+O60+R60+U60)</f>
        <v>3</v>
      </c>
      <c r="D60" s="17"/>
      <c r="E60" s="69"/>
      <c r="F60" s="92"/>
      <c r="G60" s="81"/>
      <c r="H60" s="69"/>
      <c r="I60" s="92"/>
      <c r="J60" s="81"/>
      <c r="K60" s="69"/>
      <c r="L60" s="92"/>
      <c r="M60" s="81"/>
      <c r="N60" s="69"/>
      <c r="O60" s="92"/>
      <c r="P60" s="81"/>
      <c r="Q60" s="69">
        <v>15</v>
      </c>
      <c r="R60" s="92">
        <v>3</v>
      </c>
      <c r="S60" s="81"/>
      <c r="T60" s="69"/>
      <c r="U60" s="92"/>
    </row>
    <row r="61" spans="1:21" s="20" customFormat="1" ht="15">
      <c r="A61" s="25" t="s">
        <v>94</v>
      </c>
      <c r="B61" s="23">
        <f t="shared" si="7"/>
        <v>15</v>
      </c>
      <c r="C61" s="23">
        <f t="shared" si="11"/>
        <v>3</v>
      </c>
      <c r="D61" s="17"/>
      <c r="E61" s="69"/>
      <c r="F61" s="92"/>
      <c r="G61" s="81"/>
      <c r="H61" s="69"/>
      <c r="I61" s="92"/>
      <c r="J61" s="81"/>
      <c r="K61" s="69"/>
      <c r="L61" s="92"/>
      <c r="M61" s="81"/>
      <c r="N61" s="69"/>
      <c r="O61" s="92"/>
      <c r="P61" s="81"/>
      <c r="Q61" s="69">
        <v>15</v>
      </c>
      <c r="R61" s="92">
        <v>3</v>
      </c>
      <c r="S61" s="81"/>
      <c r="T61" s="69"/>
      <c r="U61" s="92"/>
    </row>
    <row r="62" spans="1:21" s="20" customFormat="1" ht="15">
      <c r="A62" s="24" t="s">
        <v>95</v>
      </c>
      <c r="B62" s="23">
        <f t="shared" si="7"/>
        <v>15</v>
      </c>
      <c r="C62" s="23">
        <f>SUM(F62+I62+L62+O62+R62+U62)</f>
        <v>2</v>
      </c>
      <c r="D62" s="17"/>
      <c r="E62" s="69"/>
      <c r="F62" s="92"/>
      <c r="G62" s="81"/>
      <c r="H62" s="69"/>
      <c r="I62" s="92"/>
      <c r="J62" s="81"/>
      <c r="K62" s="69"/>
      <c r="L62" s="92"/>
      <c r="M62" s="81"/>
      <c r="N62" s="69">
        <v>15</v>
      </c>
      <c r="O62" s="92">
        <v>2</v>
      </c>
      <c r="P62" s="81"/>
      <c r="Q62" s="69"/>
      <c r="R62" s="92"/>
      <c r="S62" s="81"/>
      <c r="T62" s="69"/>
      <c r="U62" s="92"/>
    </row>
    <row r="63" spans="1:21" s="20" customFormat="1" ht="26.25" customHeight="1">
      <c r="A63" s="55" t="s">
        <v>16</v>
      </c>
      <c r="B63" s="49">
        <f t="shared" si="7"/>
        <v>150</v>
      </c>
      <c r="C63" s="49">
        <f>SUM(C53:C62)</f>
        <v>37</v>
      </c>
      <c r="D63" s="49">
        <f t="shared" ref="D63:U63" si="12">SUM(D53:D62)</f>
        <v>0</v>
      </c>
      <c r="E63" s="65">
        <f t="shared" si="12"/>
        <v>0</v>
      </c>
      <c r="F63" s="89">
        <f t="shared" si="12"/>
        <v>0</v>
      </c>
      <c r="G63" s="76">
        <f t="shared" si="12"/>
        <v>0</v>
      </c>
      <c r="H63" s="65">
        <f t="shared" si="12"/>
        <v>0</v>
      </c>
      <c r="I63" s="89">
        <f t="shared" si="12"/>
        <v>0</v>
      </c>
      <c r="J63" s="76">
        <f t="shared" si="12"/>
        <v>0</v>
      </c>
      <c r="K63" s="65">
        <f t="shared" si="12"/>
        <v>0</v>
      </c>
      <c r="L63" s="89">
        <f t="shared" si="12"/>
        <v>0</v>
      </c>
      <c r="M63" s="76">
        <f t="shared" si="12"/>
        <v>0</v>
      </c>
      <c r="N63" s="65">
        <f t="shared" si="12"/>
        <v>30</v>
      </c>
      <c r="O63" s="89">
        <f t="shared" si="12"/>
        <v>5</v>
      </c>
      <c r="P63" s="76">
        <f t="shared" si="12"/>
        <v>0</v>
      </c>
      <c r="Q63" s="65">
        <f t="shared" si="12"/>
        <v>60</v>
      </c>
      <c r="R63" s="89">
        <f t="shared" si="12"/>
        <v>18</v>
      </c>
      <c r="S63" s="76">
        <f t="shared" si="12"/>
        <v>30</v>
      </c>
      <c r="T63" s="65">
        <f t="shared" si="12"/>
        <v>30</v>
      </c>
      <c r="U63" s="89">
        <f t="shared" si="12"/>
        <v>14</v>
      </c>
    </row>
    <row r="64" spans="1:21" s="20" customFormat="1" ht="37.5" customHeight="1">
      <c r="A64" s="57" t="s">
        <v>35</v>
      </c>
      <c r="B64" s="58">
        <f t="shared" ref="B64:T64" si="13">SUM(B26+B37+B51+B63)</f>
        <v>1095</v>
      </c>
      <c r="C64" s="58">
        <f t="shared" si="13"/>
        <v>164</v>
      </c>
      <c r="D64" s="58">
        <f t="shared" si="13"/>
        <v>135</v>
      </c>
      <c r="E64" s="70">
        <f t="shared" si="13"/>
        <v>45</v>
      </c>
      <c r="F64" s="93">
        <f t="shared" si="13"/>
        <v>27</v>
      </c>
      <c r="G64" s="82">
        <f t="shared" si="13"/>
        <v>195</v>
      </c>
      <c r="H64" s="70">
        <f t="shared" si="13"/>
        <v>45</v>
      </c>
      <c r="I64" s="93">
        <f t="shared" si="13"/>
        <v>33</v>
      </c>
      <c r="J64" s="82">
        <f t="shared" si="13"/>
        <v>165</v>
      </c>
      <c r="K64" s="70">
        <f t="shared" si="13"/>
        <v>75</v>
      </c>
      <c r="L64" s="93">
        <f>SUM(L26+L37+L51+L63+L108)</f>
        <v>32</v>
      </c>
      <c r="M64" s="82">
        <f t="shared" si="13"/>
        <v>75</v>
      </c>
      <c r="N64" s="70">
        <f t="shared" si="13"/>
        <v>120</v>
      </c>
      <c r="O64" s="93">
        <f>SUM(O26+O37+O51+O63+O108)</f>
        <v>28</v>
      </c>
      <c r="P64" s="82">
        <f t="shared" si="13"/>
        <v>15</v>
      </c>
      <c r="Q64" s="70">
        <f t="shared" si="13"/>
        <v>120</v>
      </c>
      <c r="R64" s="93">
        <f>SUM(R26+R37+R51+R63+R108)</f>
        <v>32</v>
      </c>
      <c r="S64" s="82">
        <f t="shared" si="13"/>
        <v>60</v>
      </c>
      <c r="T64" s="70">
        <f t="shared" si="13"/>
        <v>45</v>
      </c>
      <c r="U64" s="93">
        <f>SUM(U26+U37+U51+U63+U108)</f>
        <v>28</v>
      </c>
    </row>
    <row r="65" spans="1:21" s="20" customFormat="1" ht="12">
      <c r="A65" s="14"/>
      <c r="B65" s="13"/>
      <c r="C65" s="13"/>
      <c r="D65" s="121">
        <f>SUM(D64,E64)</f>
        <v>180</v>
      </c>
      <c r="E65" s="120"/>
      <c r="F65" s="94"/>
      <c r="G65" s="120">
        <f>SUM(G64,H64)</f>
        <v>240</v>
      </c>
      <c r="H65" s="120"/>
      <c r="I65" s="94"/>
      <c r="J65" s="120">
        <f>SUM(J64,K64)</f>
        <v>240</v>
      </c>
      <c r="K65" s="120"/>
      <c r="L65" s="94"/>
      <c r="M65" s="120">
        <f>SUM(M64,N64)</f>
        <v>195</v>
      </c>
      <c r="N65" s="120"/>
      <c r="O65" s="94"/>
      <c r="P65" s="120">
        <f>SUM(P64,Q64)</f>
        <v>135</v>
      </c>
      <c r="Q65" s="120"/>
      <c r="R65" s="94"/>
      <c r="S65" s="120">
        <f>SUM(S64,T64)</f>
        <v>105</v>
      </c>
      <c r="T65" s="120"/>
      <c r="U65" s="94"/>
    </row>
    <row r="66" spans="1:21" s="20" customFormat="1" ht="25.5">
      <c r="A66" s="54" t="s">
        <v>49</v>
      </c>
      <c r="B66" s="52"/>
      <c r="C66" s="52"/>
      <c r="D66" s="53"/>
      <c r="E66" s="71"/>
      <c r="F66" s="95"/>
      <c r="G66" s="83"/>
      <c r="H66" s="71"/>
      <c r="I66" s="95"/>
      <c r="J66" s="83"/>
      <c r="K66" s="71"/>
      <c r="L66" s="95"/>
      <c r="M66" s="83"/>
      <c r="N66" s="71"/>
      <c r="O66" s="95"/>
      <c r="P66" s="83"/>
      <c r="Q66" s="71"/>
      <c r="R66" s="95"/>
      <c r="S66" s="83"/>
      <c r="T66" s="71"/>
      <c r="U66" s="95"/>
    </row>
    <row r="67" spans="1:21" s="19" customFormat="1" ht="15">
      <c r="A67" s="21" t="s">
        <v>28</v>
      </c>
      <c r="B67" s="23">
        <f t="shared" si="7"/>
        <v>15</v>
      </c>
      <c r="C67" s="15">
        <f t="shared" ref="C67:C76" si="14">SUM(F67+I67+L67+O67+R67+U67)</f>
        <v>3</v>
      </c>
      <c r="D67" s="3"/>
      <c r="E67" s="69"/>
      <c r="F67" s="92"/>
      <c r="G67" s="81"/>
      <c r="H67" s="69"/>
      <c r="I67" s="92"/>
      <c r="J67" s="81"/>
      <c r="K67" s="101"/>
      <c r="L67" s="92"/>
      <c r="M67" s="81"/>
      <c r="N67" s="69"/>
      <c r="O67" s="92"/>
      <c r="P67" s="81"/>
      <c r="Q67" s="69"/>
      <c r="R67" s="92"/>
      <c r="S67" s="81"/>
      <c r="T67" s="69">
        <v>15</v>
      </c>
      <c r="U67" s="92">
        <v>3</v>
      </c>
    </row>
    <row r="68" spans="1:21" s="20" customFormat="1" ht="15">
      <c r="A68" s="16" t="s">
        <v>27</v>
      </c>
      <c r="B68" s="23">
        <f t="shared" si="7"/>
        <v>15</v>
      </c>
      <c r="C68" s="15">
        <f t="shared" si="14"/>
        <v>3</v>
      </c>
      <c r="D68" s="17"/>
      <c r="E68" s="69"/>
      <c r="F68" s="92"/>
      <c r="G68" s="81"/>
      <c r="H68" s="69"/>
      <c r="I68" s="92"/>
      <c r="J68" s="81"/>
      <c r="K68" s="69"/>
      <c r="L68" s="92"/>
      <c r="M68" s="81">
        <v>15</v>
      </c>
      <c r="N68" s="69"/>
      <c r="O68" s="92">
        <v>3</v>
      </c>
      <c r="P68" s="81"/>
      <c r="Q68" s="69"/>
      <c r="R68" s="92"/>
      <c r="S68" s="81"/>
      <c r="T68" s="69"/>
      <c r="U68" s="92"/>
    </row>
    <row r="69" spans="1:21" s="20" customFormat="1" ht="15">
      <c r="A69" s="25" t="s">
        <v>65</v>
      </c>
      <c r="B69" s="23">
        <f t="shared" si="7"/>
        <v>15</v>
      </c>
      <c r="C69" s="15">
        <f t="shared" si="14"/>
        <v>5</v>
      </c>
      <c r="D69" s="17"/>
      <c r="E69" s="69"/>
      <c r="F69" s="92"/>
      <c r="G69" s="81"/>
      <c r="H69" s="69"/>
      <c r="I69" s="92"/>
      <c r="J69" s="81"/>
      <c r="K69" s="69"/>
      <c r="L69" s="92"/>
      <c r="M69" s="81"/>
      <c r="N69" s="69"/>
      <c r="O69" s="92"/>
      <c r="P69" s="81">
        <v>15</v>
      </c>
      <c r="Q69" s="69"/>
      <c r="R69" s="92">
        <v>5</v>
      </c>
      <c r="S69" s="81"/>
      <c r="T69" s="69"/>
      <c r="U69" s="92"/>
    </row>
    <row r="70" spans="1:21" s="20" customFormat="1" ht="15">
      <c r="A70" s="16" t="s">
        <v>25</v>
      </c>
      <c r="B70" s="23">
        <f t="shared" si="7"/>
        <v>15</v>
      </c>
      <c r="C70" s="15">
        <f t="shared" si="14"/>
        <v>4</v>
      </c>
      <c r="D70" s="17"/>
      <c r="E70" s="69"/>
      <c r="F70" s="92"/>
      <c r="G70" s="81"/>
      <c r="H70" s="69"/>
      <c r="I70" s="92"/>
      <c r="J70" s="81"/>
      <c r="K70" s="69"/>
      <c r="L70" s="92"/>
      <c r="M70" s="81"/>
      <c r="N70" s="69"/>
      <c r="O70" s="92"/>
      <c r="P70" s="81"/>
      <c r="Q70" s="69"/>
      <c r="R70" s="92"/>
      <c r="S70" s="81">
        <v>15</v>
      </c>
      <c r="T70" s="69"/>
      <c r="U70" s="92">
        <v>4</v>
      </c>
    </row>
    <row r="71" spans="1:21" s="20" customFormat="1" ht="15">
      <c r="A71" s="16" t="s">
        <v>26</v>
      </c>
      <c r="B71" s="23">
        <f t="shared" si="7"/>
        <v>15</v>
      </c>
      <c r="C71" s="15">
        <f t="shared" si="14"/>
        <v>4</v>
      </c>
      <c r="D71" s="17"/>
      <c r="E71" s="69"/>
      <c r="F71" s="92"/>
      <c r="G71" s="81"/>
      <c r="H71" s="69"/>
      <c r="I71" s="92"/>
      <c r="J71" s="81"/>
      <c r="K71" s="69"/>
      <c r="L71" s="92"/>
      <c r="M71" s="81"/>
      <c r="N71" s="69"/>
      <c r="O71" s="92"/>
      <c r="P71" s="81"/>
      <c r="Q71" s="69"/>
      <c r="R71" s="92"/>
      <c r="S71" s="81"/>
      <c r="T71" s="69">
        <v>15</v>
      </c>
      <c r="U71" s="92">
        <v>4</v>
      </c>
    </row>
    <row r="72" spans="1:21" s="20" customFormat="1" ht="15">
      <c r="A72" s="16" t="s">
        <v>70</v>
      </c>
      <c r="B72" s="23">
        <f t="shared" si="7"/>
        <v>15</v>
      </c>
      <c r="C72" s="15">
        <f t="shared" si="14"/>
        <v>5</v>
      </c>
      <c r="D72" s="17"/>
      <c r="E72" s="69"/>
      <c r="F72" s="92"/>
      <c r="G72" s="81"/>
      <c r="H72" s="69"/>
      <c r="I72" s="92"/>
      <c r="J72" s="81"/>
      <c r="K72" s="69"/>
      <c r="L72" s="92"/>
      <c r="M72" s="81"/>
      <c r="N72" s="69"/>
      <c r="O72" s="92"/>
      <c r="P72" s="81"/>
      <c r="Q72" s="69">
        <v>15</v>
      </c>
      <c r="R72" s="92">
        <v>5</v>
      </c>
      <c r="S72" s="81"/>
      <c r="T72" s="69"/>
      <c r="U72" s="92"/>
    </row>
    <row r="73" spans="1:21" s="20" customFormat="1" ht="15">
      <c r="A73" s="16" t="s">
        <v>71</v>
      </c>
      <c r="B73" s="23">
        <f t="shared" si="7"/>
        <v>15</v>
      </c>
      <c r="C73" s="15">
        <f t="shared" si="14"/>
        <v>2</v>
      </c>
      <c r="D73" s="17"/>
      <c r="E73" s="69"/>
      <c r="F73" s="92"/>
      <c r="G73" s="81"/>
      <c r="H73" s="69"/>
      <c r="I73" s="92"/>
      <c r="J73" s="81"/>
      <c r="K73" s="69"/>
      <c r="L73" s="92"/>
      <c r="M73" s="81">
        <v>15</v>
      </c>
      <c r="N73" s="69"/>
      <c r="O73" s="92">
        <v>2</v>
      </c>
      <c r="P73" s="81"/>
      <c r="Q73" s="69"/>
      <c r="R73" s="92"/>
      <c r="S73" s="81"/>
      <c r="T73" s="69"/>
      <c r="U73" s="92"/>
    </row>
    <row r="74" spans="1:21" s="20" customFormat="1" ht="15">
      <c r="A74" s="16" t="s">
        <v>67</v>
      </c>
      <c r="B74" s="23">
        <f t="shared" si="7"/>
        <v>15</v>
      </c>
      <c r="C74" s="15">
        <f t="shared" si="14"/>
        <v>4</v>
      </c>
      <c r="D74" s="17"/>
      <c r="E74" s="69"/>
      <c r="F74" s="92"/>
      <c r="G74" s="81"/>
      <c r="H74" s="69"/>
      <c r="I74" s="92"/>
      <c r="J74" s="81"/>
      <c r="K74" s="69"/>
      <c r="L74" s="92"/>
      <c r="M74" s="81"/>
      <c r="N74" s="69"/>
      <c r="O74" s="92"/>
      <c r="P74" s="81"/>
      <c r="Q74" s="69">
        <v>15</v>
      </c>
      <c r="R74" s="92">
        <v>4</v>
      </c>
      <c r="S74" s="81"/>
      <c r="T74" s="69"/>
      <c r="U74" s="92"/>
    </row>
    <row r="75" spans="1:21" s="20" customFormat="1" ht="15">
      <c r="A75" s="16" t="s">
        <v>68</v>
      </c>
      <c r="B75" s="23">
        <f t="shared" si="7"/>
        <v>15</v>
      </c>
      <c r="C75" s="15">
        <f t="shared" si="14"/>
        <v>4</v>
      </c>
      <c r="D75" s="17"/>
      <c r="E75" s="69"/>
      <c r="F75" s="92"/>
      <c r="G75" s="81"/>
      <c r="H75" s="69"/>
      <c r="I75" s="92"/>
      <c r="J75" s="81"/>
      <c r="K75" s="69"/>
      <c r="L75" s="92"/>
      <c r="M75" s="81"/>
      <c r="N75" s="69"/>
      <c r="O75" s="92"/>
      <c r="P75" s="81"/>
      <c r="Q75" s="69">
        <v>15</v>
      </c>
      <c r="R75" s="92">
        <v>4</v>
      </c>
      <c r="S75" s="81"/>
      <c r="T75" s="69"/>
      <c r="U75" s="92"/>
    </row>
    <row r="76" spans="1:21" s="19" customFormat="1" ht="15">
      <c r="A76" s="16" t="s">
        <v>69</v>
      </c>
      <c r="B76" s="23">
        <f t="shared" si="7"/>
        <v>15</v>
      </c>
      <c r="C76" s="15">
        <f t="shared" si="14"/>
        <v>3</v>
      </c>
      <c r="D76" s="17"/>
      <c r="E76" s="69"/>
      <c r="F76" s="92"/>
      <c r="G76" s="81"/>
      <c r="H76" s="69"/>
      <c r="I76" s="92"/>
      <c r="J76" s="81"/>
      <c r="K76" s="69"/>
      <c r="L76" s="92"/>
      <c r="M76" s="81"/>
      <c r="N76" s="69"/>
      <c r="O76" s="92"/>
      <c r="P76" s="81"/>
      <c r="Q76" s="69"/>
      <c r="R76" s="92"/>
      <c r="S76" s="81"/>
      <c r="T76" s="69">
        <v>15</v>
      </c>
      <c r="U76" s="92">
        <v>3</v>
      </c>
    </row>
    <row r="77" spans="1:21" ht="27.75" customHeight="1">
      <c r="A77" s="55" t="s">
        <v>16</v>
      </c>
      <c r="B77" s="49">
        <f t="shared" si="7"/>
        <v>150</v>
      </c>
      <c r="C77" s="49">
        <f>SUM(C67:C76)</f>
        <v>37</v>
      </c>
      <c r="D77" s="49">
        <f t="shared" ref="D77:U77" si="15">SUM(D67:D76)</f>
        <v>0</v>
      </c>
      <c r="E77" s="65">
        <f t="shared" si="15"/>
        <v>0</v>
      </c>
      <c r="F77" s="89">
        <f t="shared" si="15"/>
        <v>0</v>
      </c>
      <c r="G77" s="76">
        <f t="shared" si="15"/>
        <v>0</v>
      </c>
      <c r="H77" s="65">
        <f t="shared" si="15"/>
        <v>0</v>
      </c>
      <c r="I77" s="89">
        <f t="shared" si="15"/>
        <v>0</v>
      </c>
      <c r="J77" s="76">
        <f t="shared" si="15"/>
        <v>0</v>
      </c>
      <c r="K77" s="65">
        <f t="shared" si="15"/>
        <v>0</v>
      </c>
      <c r="L77" s="89">
        <f t="shared" si="15"/>
        <v>0</v>
      </c>
      <c r="M77" s="76">
        <f t="shared" si="15"/>
        <v>30</v>
      </c>
      <c r="N77" s="65">
        <f t="shared" si="15"/>
        <v>0</v>
      </c>
      <c r="O77" s="89">
        <f t="shared" si="15"/>
        <v>5</v>
      </c>
      <c r="P77" s="76">
        <f t="shared" si="15"/>
        <v>15</v>
      </c>
      <c r="Q77" s="65">
        <f t="shared" si="15"/>
        <v>45</v>
      </c>
      <c r="R77" s="89">
        <f t="shared" si="15"/>
        <v>18</v>
      </c>
      <c r="S77" s="76">
        <f t="shared" si="15"/>
        <v>15</v>
      </c>
      <c r="T77" s="65">
        <f t="shared" si="15"/>
        <v>45</v>
      </c>
      <c r="U77" s="89">
        <f t="shared" si="15"/>
        <v>14</v>
      </c>
    </row>
    <row r="78" spans="1:21" ht="24.75" customHeight="1">
      <c r="A78" s="57" t="s">
        <v>35</v>
      </c>
      <c r="B78" s="58">
        <f t="shared" ref="B78:T78" si="16">SUM(B26+B37+B51+B77)</f>
        <v>1095</v>
      </c>
      <c r="C78" s="58">
        <f t="shared" si="16"/>
        <v>164</v>
      </c>
      <c r="D78" s="58">
        <f t="shared" si="16"/>
        <v>135</v>
      </c>
      <c r="E78" s="70">
        <f t="shared" si="16"/>
        <v>45</v>
      </c>
      <c r="F78" s="93">
        <f t="shared" si="16"/>
        <v>27</v>
      </c>
      <c r="G78" s="82">
        <f t="shared" si="16"/>
        <v>195</v>
      </c>
      <c r="H78" s="70">
        <f t="shared" si="16"/>
        <v>45</v>
      </c>
      <c r="I78" s="93">
        <f t="shared" si="16"/>
        <v>33</v>
      </c>
      <c r="J78" s="82">
        <f t="shared" si="16"/>
        <v>165</v>
      </c>
      <c r="K78" s="70">
        <f t="shared" si="16"/>
        <v>75</v>
      </c>
      <c r="L78" s="93">
        <f>SUM(L26+L37+L51+L77+L108)</f>
        <v>32</v>
      </c>
      <c r="M78" s="82">
        <f t="shared" si="16"/>
        <v>105</v>
      </c>
      <c r="N78" s="70">
        <f t="shared" si="16"/>
        <v>90</v>
      </c>
      <c r="O78" s="93">
        <f>SUM(O26+O37+O51+O77+O108)</f>
        <v>28</v>
      </c>
      <c r="P78" s="82">
        <f t="shared" si="16"/>
        <v>30</v>
      </c>
      <c r="Q78" s="70">
        <f t="shared" si="16"/>
        <v>105</v>
      </c>
      <c r="R78" s="93">
        <f>SUM(R26+R37+R51+R77+R108)</f>
        <v>32</v>
      </c>
      <c r="S78" s="82">
        <f t="shared" si="16"/>
        <v>45</v>
      </c>
      <c r="T78" s="70">
        <f t="shared" si="16"/>
        <v>60</v>
      </c>
      <c r="U78" s="93">
        <f>SUM(U26+U37+U51+U77+U108)</f>
        <v>28</v>
      </c>
    </row>
    <row r="79" spans="1:21">
      <c r="A79" s="14"/>
      <c r="B79" s="13"/>
      <c r="C79" s="13"/>
      <c r="D79" s="121">
        <f>SUM(D78,E78)</f>
        <v>180</v>
      </c>
      <c r="E79" s="120"/>
      <c r="F79" s="94"/>
      <c r="G79" s="120">
        <f>SUM(G78,H78)</f>
        <v>240</v>
      </c>
      <c r="H79" s="120"/>
      <c r="I79" s="94"/>
      <c r="J79" s="120">
        <f>SUM(J78,K78)</f>
        <v>240</v>
      </c>
      <c r="K79" s="120"/>
      <c r="L79" s="94"/>
      <c r="M79" s="120">
        <f>SUM(M78,N78)</f>
        <v>195</v>
      </c>
      <c r="N79" s="120"/>
      <c r="O79" s="94"/>
      <c r="P79" s="120">
        <f>SUM(P78,Q78)</f>
        <v>135</v>
      </c>
      <c r="Q79" s="120"/>
      <c r="R79" s="94"/>
      <c r="S79" s="120">
        <f>SUM(S78,T78)</f>
        <v>105</v>
      </c>
      <c r="T79" s="120"/>
      <c r="U79" s="94"/>
    </row>
    <row r="80" spans="1:21" ht="36.75" customHeight="1">
      <c r="A80" s="54" t="s">
        <v>83</v>
      </c>
      <c r="B80" s="52"/>
      <c r="C80" s="52"/>
      <c r="D80" s="53"/>
      <c r="E80" s="71"/>
      <c r="F80" s="95"/>
      <c r="G80" s="83"/>
      <c r="H80" s="71"/>
      <c r="I80" s="95"/>
      <c r="J80" s="83"/>
      <c r="K80" s="71"/>
      <c r="L80" s="95"/>
      <c r="M80" s="83"/>
      <c r="N80" s="71"/>
      <c r="O80" s="95"/>
      <c r="P80" s="83"/>
      <c r="Q80" s="71"/>
      <c r="R80" s="95"/>
      <c r="S80" s="83"/>
      <c r="T80" s="71"/>
      <c r="U80" s="95"/>
    </row>
    <row r="81" spans="1:21" ht="15">
      <c r="A81" s="16" t="s">
        <v>48</v>
      </c>
      <c r="B81" s="23">
        <f t="shared" ref="B81:B90" si="17">SUM(D81+E81+G81+H81+J81+K81+M81+N81+P81+Q81+S81+T81)</f>
        <v>15</v>
      </c>
      <c r="C81" s="15">
        <f t="shared" ref="C81:C90" si="18">SUM(F81+I81+L81+O81+R81+U81)</f>
        <v>3</v>
      </c>
      <c r="D81" s="3"/>
      <c r="E81" s="69"/>
      <c r="F81" s="92"/>
      <c r="G81" s="81"/>
      <c r="H81" s="69"/>
      <c r="I81" s="92"/>
      <c r="J81" s="81"/>
      <c r="K81" s="102"/>
      <c r="L81" s="92"/>
      <c r="M81" s="81"/>
      <c r="N81" s="69"/>
      <c r="O81" s="92"/>
      <c r="P81" s="81"/>
      <c r="Q81" s="69"/>
      <c r="R81" s="92"/>
      <c r="S81" s="81"/>
      <c r="T81" s="69">
        <v>15</v>
      </c>
      <c r="U81" s="92">
        <v>3</v>
      </c>
    </row>
    <row r="82" spans="1:21" ht="15">
      <c r="A82" s="16" t="s">
        <v>47</v>
      </c>
      <c r="B82" s="23">
        <f t="shared" si="17"/>
        <v>15</v>
      </c>
      <c r="C82" s="15">
        <f t="shared" si="18"/>
        <v>3</v>
      </c>
      <c r="D82" s="17"/>
      <c r="E82" s="69"/>
      <c r="F82" s="92"/>
      <c r="G82" s="81"/>
      <c r="H82" s="69"/>
      <c r="I82" s="92"/>
      <c r="J82" s="81"/>
      <c r="K82" s="69"/>
      <c r="L82" s="92"/>
      <c r="M82" s="81"/>
      <c r="N82" s="69"/>
      <c r="O82" s="92"/>
      <c r="P82" s="81"/>
      <c r="Q82" s="69"/>
      <c r="R82" s="92"/>
      <c r="S82" s="81"/>
      <c r="T82" s="69">
        <v>15</v>
      </c>
      <c r="U82" s="92">
        <v>3</v>
      </c>
    </row>
    <row r="83" spans="1:21" ht="15">
      <c r="A83" s="16" t="s">
        <v>46</v>
      </c>
      <c r="B83" s="23">
        <f t="shared" si="17"/>
        <v>15</v>
      </c>
      <c r="C83" s="15">
        <f t="shared" si="18"/>
        <v>3</v>
      </c>
      <c r="D83" s="17"/>
      <c r="E83" s="69"/>
      <c r="F83" s="92"/>
      <c r="G83" s="81"/>
      <c r="H83" s="69"/>
      <c r="I83" s="92"/>
      <c r="J83" s="81"/>
      <c r="K83" s="69"/>
      <c r="L83" s="92"/>
      <c r="M83" s="81"/>
      <c r="N83" s="69">
        <v>15</v>
      </c>
      <c r="O83" s="92">
        <v>3</v>
      </c>
      <c r="P83" s="81"/>
      <c r="Q83" s="69"/>
      <c r="R83" s="92"/>
      <c r="S83" s="81"/>
      <c r="T83" s="69"/>
      <c r="U83" s="92"/>
    </row>
    <row r="84" spans="1:21" ht="15">
      <c r="A84" s="16" t="s">
        <v>90</v>
      </c>
      <c r="B84" s="23">
        <f t="shared" si="17"/>
        <v>30</v>
      </c>
      <c r="C84" s="15">
        <f t="shared" si="18"/>
        <v>6</v>
      </c>
      <c r="D84" s="17"/>
      <c r="E84" s="69"/>
      <c r="F84" s="92"/>
      <c r="G84" s="81"/>
      <c r="H84" s="69"/>
      <c r="I84" s="92"/>
      <c r="J84" s="81"/>
      <c r="K84" s="69"/>
      <c r="L84" s="92"/>
      <c r="M84" s="81"/>
      <c r="N84" s="69"/>
      <c r="O84" s="92"/>
      <c r="P84" s="81"/>
      <c r="Q84" s="69">
        <v>30</v>
      </c>
      <c r="R84" s="92">
        <v>6</v>
      </c>
      <c r="S84" s="81"/>
      <c r="T84" s="69"/>
      <c r="U84" s="92"/>
    </row>
    <row r="85" spans="1:21" ht="15">
      <c r="A85" s="16" t="s">
        <v>91</v>
      </c>
      <c r="B85" s="23">
        <f t="shared" si="17"/>
        <v>0</v>
      </c>
      <c r="C85" s="15">
        <f t="shared" si="18"/>
        <v>0</v>
      </c>
      <c r="D85" s="17"/>
      <c r="E85" s="69"/>
      <c r="F85" s="92"/>
      <c r="G85" s="81"/>
      <c r="H85" s="69"/>
      <c r="I85" s="92"/>
      <c r="J85" s="81"/>
      <c r="K85" s="69"/>
      <c r="L85" s="92"/>
      <c r="M85" s="81"/>
      <c r="N85" s="69"/>
      <c r="O85" s="92"/>
      <c r="P85" s="81"/>
      <c r="Q85" s="69"/>
      <c r="R85" s="92"/>
      <c r="S85" s="81"/>
      <c r="T85" s="69"/>
      <c r="U85" s="92"/>
    </row>
    <row r="86" spans="1:21" ht="15">
      <c r="A86" s="18" t="s">
        <v>45</v>
      </c>
      <c r="B86" s="23">
        <f t="shared" si="17"/>
        <v>15</v>
      </c>
      <c r="C86" s="15">
        <f t="shared" si="18"/>
        <v>4</v>
      </c>
      <c r="D86" s="17"/>
      <c r="E86" s="69"/>
      <c r="F86" s="92"/>
      <c r="G86" s="81"/>
      <c r="H86" s="69"/>
      <c r="I86" s="92"/>
      <c r="J86" s="81"/>
      <c r="K86" s="69"/>
      <c r="L86" s="92"/>
      <c r="M86" s="81"/>
      <c r="N86" s="69"/>
      <c r="O86" s="92"/>
      <c r="P86" s="81"/>
      <c r="Q86" s="69"/>
      <c r="R86" s="92"/>
      <c r="S86" s="81"/>
      <c r="T86" s="69">
        <v>15</v>
      </c>
      <c r="U86" s="92">
        <v>4</v>
      </c>
    </row>
    <row r="87" spans="1:21" ht="15">
      <c r="A87" s="18" t="s">
        <v>86</v>
      </c>
      <c r="B87" s="23">
        <f t="shared" si="17"/>
        <v>15</v>
      </c>
      <c r="C87" s="15">
        <f t="shared" si="18"/>
        <v>4</v>
      </c>
      <c r="D87" s="17"/>
      <c r="E87" s="69"/>
      <c r="F87" s="92"/>
      <c r="G87" s="81"/>
      <c r="H87" s="69"/>
      <c r="I87" s="92"/>
      <c r="J87" s="81"/>
      <c r="K87" s="69"/>
      <c r="L87" s="92"/>
      <c r="M87" s="81"/>
      <c r="N87" s="69"/>
      <c r="O87" s="92"/>
      <c r="P87" s="81"/>
      <c r="Q87" s="69"/>
      <c r="R87" s="92"/>
      <c r="S87" s="81"/>
      <c r="T87" s="69">
        <v>15</v>
      </c>
      <c r="U87" s="92">
        <v>4</v>
      </c>
    </row>
    <row r="88" spans="1:21" ht="15">
      <c r="A88" s="18" t="s">
        <v>84</v>
      </c>
      <c r="B88" s="23">
        <f t="shared" si="17"/>
        <v>15</v>
      </c>
      <c r="C88" s="15">
        <f t="shared" si="18"/>
        <v>2</v>
      </c>
      <c r="D88" s="17"/>
      <c r="E88" s="69"/>
      <c r="F88" s="92"/>
      <c r="G88" s="81"/>
      <c r="H88" s="69"/>
      <c r="I88" s="92"/>
      <c r="J88" s="81"/>
      <c r="K88" s="69"/>
      <c r="L88" s="92"/>
      <c r="M88" s="81"/>
      <c r="N88" s="69">
        <v>15</v>
      </c>
      <c r="O88" s="92">
        <v>2</v>
      </c>
      <c r="P88" s="81"/>
      <c r="Q88" s="69"/>
      <c r="R88" s="92"/>
      <c r="S88" s="81"/>
      <c r="T88" s="69"/>
      <c r="U88" s="92"/>
    </row>
    <row r="89" spans="1:21" ht="15">
      <c r="A89" s="18" t="s">
        <v>85</v>
      </c>
      <c r="B89" s="23">
        <f t="shared" si="17"/>
        <v>15</v>
      </c>
      <c r="C89" s="15">
        <f t="shared" si="18"/>
        <v>6</v>
      </c>
      <c r="D89" s="17"/>
      <c r="E89" s="69"/>
      <c r="F89" s="92"/>
      <c r="G89" s="81"/>
      <c r="H89" s="69"/>
      <c r="I89" s="92"/>
      <c r="J89" s="81"/>
      <c r="K89" s="69"/>
      <c r="L89" s="92"/>
      <c r="M89" s="81"/>
      <c r="N89" s="69"/>
      <c r="O89" s="92"/>
      <c r="P89" s="81"/>
      <c r="Q89" s="69">
        <v>15</v>
      </c>
      <c r="R89" s="92">
        <v>6</v>
      </c>
      <c r="S89" s="81"/>
      <c r="T89" s="69"/>
      <c r="U89" s="92"/>
    </row>
    <row r="90" spans="1:21" ht="15">
      <c r="A90" s="18" t="s">
        <v>87</v>
      </c>
      <c r="B90" s="23">
        <f t="shared" si="17"/>
        <v>15</v>
      </c>
      <c r="C90" s="15">
        <f t="shared" si="18"/>
        <v>6</v>
      </c>
      <c r="D90" s="17"/>
      <c r="E90" s="69"/>
      <c r="F90" s="92"/>
      <c r="G90" s="81"/>
      <c r="H90" s="69"/>
      <c r="I90" s="92"/>
      <c r="J90" s="81"/>
      <c r="K90" s="69"/>
      <c r="L90" s="92"/>
      <c r="M90" s="81"/>
      <c r="N90" s="69"/>
      <c r="O90" s="92"/>
      <c r="P90" s="81"/>
      <c r="Q90" s="69">
        <v>15</v>
      </c>
      <c r="R90" s="92">
        <v>6</v>
      </c>
      <c r="S90" s="81"/>
      <c r="T90" s="69"/>
      <c r="U90" s="92"/>
    </row>
    <row r="91" spans="1:21" ht="26.25" customHeight="1">
      <c r="A91" s="55" t="s">
        <v>16</v>
      </c>
      <c r="B91" s="49">
        <f t="shared" ref="B91:U91" si="19">SUM(B81:B90)</f>
        <v>150</v>
      </c>
      <c r="C91" s="49">
        <f t="shared" si="19"/>
        <v>37</v>
      </c>
      <c r="D91" s="49">
        <f t="shared" si="19"/>
        <v>0</v>
      </c>
      <c r="E91" s="65">
        <f t="shared" si="19"/>
        <v>0</v>
      </c>
      <c r="F91" s="89">
        <f t="shared" si="19"/>
        <v>0</v>
      </c>
      <c r="G91" s="76">
        <f t="shared" si="19"/>
        <v>0</v>
      </c>
      <c r="H91" s="65">
        <f t="shared" si="19"/>
        <v>0</v>
      </c>
      <c r="I91" s="89">
        <f t="shared" si="19"/>
        <v>0</v>
      </c>
      <c r="J91" s="76">
        <f t="shared" si="19"/>
        <v>0</v>
      </c>
      <c r="K91" s="65">
        <f t="shared" si="19"/>
        <v>0</v>
      </c>
      <c r="L91" s="89">
        <f t="shared" si="19"/>
        <v>0</v>
      </c>
      <c r="M91" s="76">
        <f t="shared" si="19"/>
        <v>0</v>
      </c>
      <c r="N91" s="65">
        <f t="shared" si="19"/>
        <v>30</v>
      </c>
      <c r="O91" s="89">
        <f t="shared" si="19"/>
        <v>5</v>
      </c>
      <c r="P91" s="76">
        <f t="shared" si="19"/>
        <v>0</v>
      </c>
      <c r="Q91" s="65">
        <f t="shared" si="19"/>
        <v>60</v>
      </c>
      <c r="R91" s="89">
        <f t="shared" si="19"/>
        <v>18</v>
      </c>
      <c r="S91" s="76">
        <f t="shared" si="19"/>
        <v>0</v>
      </c>
      <c r="T91" s="65">
        <f t="shared" si="19"/>
        <v>60</v>
      </c>
      <c r="U91" s="89">
        <f t="shared" si="19"/>
        <v>14</v>
      </c>
    </row>
    <row r="92" spans="1:21" ht="37.5" customHeight="1">
      <c r="A92" s="57" t="s">
        <v>35</v>
      </c>
      <c r="B92" s="58">
        <f t="shared" ref="B92:T92" si="20">SUM(B26+B37+B51+B91)</f>
        <v>1095</v>
      </c>
      <c r="C92" s="58">
        <f t="shared" si="20"/>
        <v>164</v>
      </c>
      <c r="D92" s="58">
        <f t="shared" si="20"/>
        <v>135</v>
      </c>
      <c r="E92" s="70">
        <f t="shared" si="20"/>
        <v>45</v>
      </c>
      <c r="F92" s="93">
        <f t="shared" si="20"/>
        <v>27</v>
      </c>
      <c r="G92" s="82">
        <f t="shared" si="20"/>
        <v>195</v>
      </c>
      <c r="H92" s="70">
        <f t="shared" si="20"/>
        <v>45</v>
      </c>
      <c r="I92" s="93">
        <f t="shared" si="20"/>
        <v>33</v>
      </c>
      <c r="J92" s="82">
        <f t="shared" si="20"/>
        <v>165</v>
      </c>
      <c r="K92" s="70">
        <f t="shared" si="20"/>
        <v>75</v>
      </c>
      <c r="L92" s="93">
        <f>SUM(L26+L37+L51+L91+L108)</f>
        <v>32</v>
      </c>
      <c r="M92" s="82">
        <f t="shared" si="20"/>
        <v>75</v>
      </c>
      <c r="N92" s="70">
        <f t="shared" si="20"/>
        <v>120</v>
      </c>
      <c r="O92" s="93">
        <f>SUM(O26+O37+O51+O91+O108)</f>
        <v>28</v>
      </c>
      <c r="P92" s="82">
        <f t="shared" si="20"/>
        <v>15</v>
      </c>
      <c r="Q92" s="70">
        <f t="shared" si="20"/>
        <v>120</v>
      </c>
      <c r="R92" s="93">
        <f>SUM(R26+R37+R51+R91+R108)</f>
        <v>32</v>
      </c>
      <c r="S92" s="82">
        <f t="shared" si="20"/>
        <v>30</v>
      </c>
      <c r="T92" s="70">
        <f t="shared" si="20"/>
        <v>75</v>
      </c>
      <c r="U92" s="93">
        <f>SUM(U26+U37+U51+U91+U108)</f>
        <v>28</v>
      </c>
    </row>
    <row r="93" spans="1:21">
      <c r="A93" s="14"/>
      <c r="B93" s="13"/>
      <c r="C93" s="13"/>
      <c r="D93" s="121">
        <f>SUM(D92,E92)</f>
        <v>180</v>
      </c>
      <c r="E93" s="120"/>
      <c r="F93" s="94"/>
      <c r="G93" s="120">
        <f>SUM(G92,H92)</f>
        <v>240</v>
      </c>
      <c r="H93" s="120"/>
      <c r="I93" s="94"/>
      <c r="J93" s="120">
        <f>SUM(J92,K92)</f>
        <v>240</v>
      </c>
      <c r="K93" s="120"/>
      <c r="L93" s="94"/>
      <c r="M93" s="120">
        <f>SUM(M92,N92)</f>
        <v>195</v>
      </c>
      <c r="N93" s="120"/>
      <c r="O93" s="94"/>
      <c r="P93" s="120">
        <f>SUM(P92,Q92)</f>
        <v>135</v>
      </c>
      <c r="Q93" s="120"/>
      <c r="R93" s="94"/>
      <c r="S93" s="120">
        <f>SUM(S92,T92)</f>
        <v>105</v>
      </c>
      <c r="T93" s="120"/>
      <c r="U93" s="94"/>
    </row>
    <row r="94" spans="1:21" ht="25.5">
      <c r="A94" s="54" t="s">
        <v>72</v>
      </c>
      <c r="B94" s="52"/>
      <c r="C94" s="52"/>
      <c r="D94" s="53"/>
      <c r="E94" s="71"/>
      <c r="F94" s="95"/>
      <c r="G94" s="83"/>
      <c r="H94" s="71"/>
      <c r="I94" s="95"/>
      <c r="J94" s="83"/>
      <c r="K94" s="71"/>
      <c r="L94" s="95"/>
      <c r="M94" s="83"/>
      <c r="N94" s="71"/>
      <c r="O94" s="95"/>
      <c r="P94" s="83"/>
      <c r="Q94" s="71"/>
      <c r="R94" s="95"/>
      <c r="S94" s="83"/>
      <c r="T94" s="71"/>
      <c r="U94" s="95"/>
    </row>
    <row r="95" spans="1:21" ht="15">
      <c r="A95" s="16" t="s">
        <v>73</v>
      </c>
      <c r="B95" s="23">
        <f t="shared" si="7"/>
        <v>15</v>
      </c>
      <c r="C95" s="15">
        <f t="shared" ref="C95:C104" si="21">SUM(F95+I95+L95+O95+R95+U95)</f>
        <v>4</v>
      </c>
      <c r="D95" s="3"/>
      <c r="E95" s="69"/>
      <c r="F95" s="92"/>
      <c r="G95" s="81"/>
      <c r="H95" s="69"/>
      <c r="I95" s="92"/>
      <c r="J95" s="81"/>
      <c r="K95" s="102"/>
      <c r="L95" s="92"/>
      <c r="M95" s="81"/>
      <c r="N95" s="69"/>
      <c r="O95" s="92"/>
      <c r="P95" s="81"/>
      <c r="Q95" s="69"/>
      <c r="R95" s="92"/>
      <c r="S95" s="81">
        <v>15</v>
      </c>
      <c r="T95" s="69"/>
      <c r="U95" s="92">
        <v>4</v>
      </c>
    </row>
    <row r="96" spans="1:21" ht="15">
      <c r="A96" s="16" t="s">
        <v>74</v>
      </c>
      <c r="B96" s="23">
        <f t="shared" si="7"/>
        <v>15</v>
      </c>
      <c r="C96" s="15">
        <f t="shared" si="21"/>
        <v>3</v>
      </c>
      <c r="D96" s="17"/>
      <c r="E96" s="69"/>
      <c r="F96" s="92"/>
      <c r="G96" s="81"/>
      <c r="H96" s="69"/>
      <c r="I96" s="92"/>
      <c r="J96" s="81"/>
      <c r="K96" s="69"/>
      <c r="L96" s="92"/>
      <c r="M96" s="81"/>
      <c r="N96" s="69"/>
      <c r="O96" s="92"/>
      <c r="P96" s="81"/>
      <c r="Q96" s="69"/>
      <c r="R96" s="92"/>
      <c r="S96" s="81">
        <v>15</v>
      </c>
      <c r="T96" s="69"/>
      <c r="U96" s="92">
        <v>3</v>
      </c>
    </row>
    <row r="97" spans="1:21" ht="15">
      <c r="A97" s="16" t="s">
        <v>75</v>
      </c>
      <c r="B97" s="23">
        <f t="shared" si="7"/>
        <v>15</v>
      </c>
      <c r="C97" s="15">
        <f t="shared" si="21"/>
        <v>5</v>
      </c>
      <c r="D97" s="17"/>
      <c r="E97" s="69"/>
      <c r="F97" s="92"/>
      <c r="G97" s="81"/>
      <c r="H97" s="69"/>
      <c r="I97" s="92"/>
      <c r="J97" s="81"/>
      <c r="K97" s="69"/>
      <c r="L97" s="92"/>
      <c r="M97" s="81"/>
      <c r="N97" s="69"/>
      <c r="O97" s="92"/>
      <c r="P97" s="81">
        <v>15</v>
      </c>
      <c r="Q97" s="69"/>
      <c r="R97" s="92">
        <v>5</v>
      </c>
      <c r="S97" s="81"/>
      <c r="T97" s="69"/>
      <c r="U97" s="92"/>
    </row>
    <row r="98" spans="1:21" ht="15">
      <c r="A98" s="16" t="s">
        <v>76</v>
      </c>
      <c r="B98" s="23">
        <f t="shared" si="7"/>
        <v>15</v>
      </c>
      <c r="C98" s="15">
        <f t="shared" si="21"/>
        <v>5</v>
      </c>
      <c r="D98" s="17"/>
      <c r="E98" s="69"/>
      <c r="F98" s="92"/>
      <c r="G98" s="81"/>
      <c r="H98" s="69"/>
      <c r="I98" s="92"/>
      <c r="J98" s="81"/>
      <c r="K98" s="69"/>
      <c r="L98" s="92"/>
      <c r="M98" s="81"/>
      <c r="N98" s="69"/>
      <c r="O98" s="92"/>
      <c r="P98" s="81">
        <v>15</v>
      </c>
      <c r="Q98" s="69"/>
      <c r="R98" s="92">
        <v>5</v>
      </c>
      <c r="S98" s="81"/>
      <c r="T98" s="69"/>
      <c r="U98" s="92"/>
    </row>
    <row r="99" spans="1:21" ht="15">
      <c r="A99" s="18" t="s">
        <v>77</v>
      </c>
      <c r="B99" s="23">
        <f t="shared" si="7"/>
        <v>15</v>
      </c>
      <c r="C99" s="15">
        <f t="shared" si="21"/>
        <v>4</v>
      </c>
      <c r="D99" s="17"/>
      <c r="E99" s="69"/>
      <c r="F99" s="92"/>
      <c r="G99" s="81"/>
      <c r="H99" s="69"/>
      <c r="I99" s="92"/>
      <c r="J99" s="81"/>
      <c r="K99" s="69"/>
      <c r="L99" s="92"/>
      <c r="M99" s="81"/>
      <c r="N99" s="69"/>
      <c r="O99" s="92"/>
      <c r="P99" s="81">
        <v>15</v>
      </c>
      <c r="Q99" s="69"/>
      <c r="R99" s="92">
        <v>4</v>
      </c>
      <c r="S99" s="81"/>
      <c r="T99" s="69"/>
      <c r="U99" s="92"/>
    </row>
    <row r="100" spans="1:21" ht="15">
      <c r="A100" s="16" t="s">
        <v>78</v>
      </c>
      <c r="B100" s="23">
        <f t="shared" si="7"/>
        <v>15</v>
      </c>
      <c r="C100" s="15">
        <f t="shared" si="21"/>
        <v>3</v>
      </c>
      <c r="D100" s="17"/>
      <c r="E100" s="69"/>
      <c r="F100" s="92"/>
      <c r="G100" s="81"/>
      <c r="H100" s="69"/>
      <c r="I100" s="92"/>
      <c r="J100" s="81"/>
      <c r="K100" s="69"/>
      <c r="L100" s="92"/>
      <c r="M100" s="81">
        <v>15</v>
      </c>
      <c r="N100" s="69"/>
      <c r="O100" s="92">
        <v>3</v>
      </c>
      <c r="P100" s="81"/>
      <c r="Q100" s="69"/>
      <c r="R100" s="92"/>
      <c r="S100" s="81"/>
      <c r="T100" s="69"/>
      <c r="U100" s="92"/>
    </row>
    <row r="101" spans="1:21" ht="15">
      <c r="A101" s="18" t="s">
        <v>79</v>
      </c>
      <c r="B101" s="23">
        <f t="shared" si="7"/>
        <v>15</v>
      </c>
      <c r="C101" s="15">
        <f t="shared" si="21"/>
        <v>4</v>
      </c>
      <c r="D101" s="17"/>
      <c r="E101" s="69"/>
      <c r="F101" s="92"/>
      <c r="G101" s="81"/>
      <c r="H101" s="69"/>
      <c r="I101" s="92"/>
      <c r="J101" s="81"/>
      <c r="K101" s="69"/>
      <c r="L101" s="92"/>
      <c r="M101" s="81"/>
      <c r="N101" s="69"/>
      <c r="O101" s="92"/>
      <c r="P101" s="81"/>
      <c r="Q101" s="69"/>
      <c r="R101" s="92"/>
      <c r="S101" s="81">
        <v>15</v>
      </c>
      <c r="T101" s="69"/>
      <c r="U101" s="92">
        <v>4</v>
      </c>
    </row>
    <row r="102" spans="1:21" ht="15">
      <c r="A102" s="18" t="s">
        <v>80</v>
      </c>
      <c r="B102" s="23">
        <f t="shared" si="7"/>
        <v>15</v>
      </c>
      <c r="C102" s="15">
        <f t="shared" si="21"/>
        <v>3</v>
      </c>
      <c r="D102" s="17"/>
      <c r="E102" s="69"/>
      <c r="F102" s="92"/>
      <c r="G102" s="81"/>
      <c r="H102" s="69"/>
      <c r="I102" s="92"/>
      <c r="J102" s="81"/>
      <c r="K102" s="69"/>
      <c r="L102" s="92"/>
      <c r="M102" s="81"/>
      <c r="N102" s="69"/>
      <c r="O102" s="92"/>
      <c r="P102" s="81"/>
      <c r="Q102" s="69"/>
      <c r="R102" s="92"/>
      <c r="S102" s="81">
        <v>15</v>
      </c>
      <c r="T102" s="69"/>
      <c r="U102" s="92">
        <v>3</v>
      </c>
    </row>
    <row r="103" spans="1:21" ht="15">
      <c r="A103" s="18" t="s">
        <v>81</v>
      </c>
      <c r="B103" s="23">
        <f t="shared" si="7"/>
        <v>15</v>
      </c>
      <c r="C103" s="15">
        <f t="shared" si="21"/>
        <v>4</v>
      </c>
      <c r="D103" s="17"/>
      <c r="E103" s="69"/>
      <c r="F103" s="92"/>
      <c r="G103" s="81"/>
      <c r="H103" s="69"/>
      <c r="I103" s="92"/>
      <c r="J103" s="81"/>
      <c r="K103" s="69"/>
      <c r="L103" s="92"/>
      <c r="M103" s="81"/>
      <c r="N103" s="69"/>
      <c r="O103" s="92"/>
      <c r="P103" s="81">
        <v>15</v>
      </c>
      <c r="Q103" s="69"/>
      <c r="R103" s="92">
        <v>4</v>
      </c>
      <c r="S103" s="81"/>
      <c r="T103" s="69"/>
      <c r="U103" s="92"/>
    </row>
    <row r="104" spans="1:21" ht="15">
      <c r="A104" s="16" t="s">
        <v>82</v>
      </c>
      <c r="B104" s="23">
        <f t="shared" si="7"/>
        <v>15</v>
      </c>
      <c r="C104" s="15">
        <f t="shared" si="21"/>
        <v>2</v>
      </c>
      <c r="D104" s="17"/>
      <c r="E104" s="69"/>
      <c r="F104" s="92"/>
      <c r="G104" s="81"/>
      <c r="H104" s="69"/>
      <c r="I104" s="92"/>
      <c r="J104" s="81"/>
      <c r="K104" s="69"/>
      <c r="L104" s="92"/>
      <c r="M104" s="81">
        <v>15</v>
      </c>
      <c r="N104" s="69"/>
      <c r="O104" s="92">
        <v>2</v>
      </c>
      <c r="P104" s="81"/>
      <c r="Q104" s="69"/>
      <c r="R104" s="92"/>
      <c r="S104" s="81"/>
      <c r="T104" s="69"/>
      <c r="U104" s="92"/>
    </row>
    <row r="105" spans="1:21" ht="27.75" customHeight="1">
      <c r="A105" s="55" t="s">
        <v>16</v>
      </c>
      <c r="B105" s="49">
        <f>SUM(B95:B104)</f>
        <v>150</v>
      </c>
      <c r="C105" s="49">
        <f>SUM(C95:C104)</f>
        <v>37</v>
      </c>
      <c r="D105" s="49">
        <f t="shared" ref="D105:U105" si="22">SUM(D95:D104)</f>
        <v>0</v>
      </c>
      <c r="E105" s="65">
        <f t="shared" si="22"/>
        <v>0</v>
      </c>
      <c r="F105" s="89">
        <f t="shared" si="22"/>
        <v>0</v>
      </c>
      <c r="G105" s="76">
        <f t="shared" si="22"/>
        <v>0</v>
      </c>
      <c r="H105" s="65">
        <f t="shared" si="22"/>
        <v>0</v>
      </c>
      <c r="I105" s="89">
        <f t="shared" si="22"/>
        <v>0</v>
      </c>
      <c r="J105" s="76">
        <f t="shared" si="22"/>
        <v>0</v>
      </c>
      <c r="K105" s="65">
        <f t="shared" si="22"/>
        <v>0</v>
      </c>
      <c r="L105" s="89">
        <f t="shared" si="22"/>
        <v>0</v>
      </c>
      <c r="M105" s="76">
        <f t="shared" si="22"/>
        <v>30</v>
      </c>
      <c r="N105" s="65">
        <f t="shared" si="22"/>
        <v>0</v>
      </c>
      <c r="O105" s="89">
        <f t="shared" si="22"/>
        <v>5</v>
      </c>
      <c r="P105" s="76">
        <f t="shared" si="22"/>
        <v>60</v>
      </c>
      <c r="Q105" s="65">
        <f t="shared" si="22"/>
        <v>0</v>
      </c>
      <c r="R105" s="89">
        <f t="shared" si="22"/>
        <v>18</v>
      </c>
      <c r="S105" s="76">
        <f t="shared" si="22"/>
        <v>60</v>
      </c>
      <c r="T105" s="65">
        <f t="shared" si="22"/>
        <v>0</v>
      </c>
      <c r="U105" s="89">
        <f t="shared" si="22"/>
        <v>14</v>
      </c>
    </row>
    <row r="106" spans="1:21" ht="28.5" customHeight="1">
      <c r="A106" s="57" t="s">
        <v>35</v>
      </c>
      <c r="B106" s="58">
        <f t="shared" ref="B106:T106" si="23">SUM(B26+B37+B51+B105)</f>
        <v>1095</v>
      </c>
      <c r="C106" s="58">
        <f t="shared" si="23"/>
        <v>164</v>
      </c>
      <c r="D106" s="58">
        <f t="shared" si="23"/>
        <v>135</v>
      </c>
      <c r="E106" s="70">
        <f t="shared" si="23"/>
        <v>45</v>
      </c>
      <c r="F106" s="93">
        <f t="shared" si="23"/>
        <v>27</v>
      </c>
      <c r="G106" s="82">
        <f t="shared" si="23"/>
        <v>195</v>
      </c>
      <c r="H106" s="70">
        <f t="shared" si="23"/>
        <v>45</v>
      </c>
      <c r="I106" s="93">
        <f t="shared" si="23"/>
        <v>33</v>
      </c>
      <c r="J106" s="82">
        <f t="shared" si="23"/>
        <v>165</v>
      </c>
      <c r="K106" s="70">
        <f t="shared" si="23"/>
        <v>75</v>
      </c>
      <c r="L106" s="93">
        <f>SUM(L26+L37+L51+L105+L108)</f>
        <v>32</v>
      </c>
      <c r="M106" s="82">
        <f t="shared" si="23"/>
        <v>105</v>
      </c>
      <c r="N106" s="70">
        <f t="shared" si="23"/>
        <v>90</v>
      </c>
      <c r="O106" s="93">
        <f>SUM(O26+O37+O51+O105+O108)</f>
        <v>28</v>
      </c>
      <c r="P106" s="82">
        <f t="shared" si="23"/>
        <v>75</v>
      </c>
      <c r="Q106" s="70">
        <f t="shared" si="23"/>
        <v>60</v>
      </c>
      <c r="R106" s="93">
        <f>SUM(R26+R37+R51+R105+R108)</f>
        <v>32</v>
      </c>
      <c r="S106" s="82">
        <f t="shared" si="23"/>
        <v>90</v>
      </c>
      <c r="T106" s="70">
        <f t="shared" si="23"/>
        <v>15</v>
      </c>
      <c r="U106" s="93">
        <f>SUM(U26+U37+U51+U105+U108)</f>
        <v>28</v>
      </c>
    </row>
    <row r="107" spans="1:21">
      <c r="A107" s="14"/>
      <c r="B107" s="13">
        <f>SUM(B105,B51,B37,B26)</f>
        <v>1095</v>
      </c>
      <c r="C107" s="13"/>
      <c r="D107" s="121">
        <f>SUM(D106,E106)</f>
        <v>180</v>
      </c>
      <c r="E107" s="120"/>
      <c r="F107" s="94"/>
      <c r="G107" s="120">
        <f>SUM(G106,H106)</f>
        <v>240</v>
      </c>
      <c r="H107" s="120"/>
      <c r="I107" s="94"/>
      <c r="J107" s="120">
        <f>SUM(J106,K106)</f>
        <v>240</v>
      </c>
      <c r="K107" s="120"/>
      <c r="L107" s="94"/>
      <c r="M107" s="120">
        <f>SUM(M106,N106)</f>
        <v>195</v>
      </c>
      <c r="N107" s="120"/>
      <c r="O107" s="94"/>
      <c r="P107" s="120">
        <f>SUM(P106,Q106)</f>
        <v>135</v>
      </c>
      <c r="Q107" s="120"/>
      <c r="R107" s="94"/>
      <c r="S107" s="120">
        <f>SUM(S106,T106)</f>
        <v>105</v>
      </c>
      <c r="T107" s="120"/>
      <c r="U107" s="94"/>
    </row>
    <row r="108" spans="1:21" ht="15.75" thickBot="1">
      <c r="A108" s="12" t="s">
        <v>44</v>
      </c>
      <c r="B108" s="11">
        <f>SUM(C108+D108+E108+G108+H108+J108+K108+M108+N108+P108+Q108+S108)</f>
        <v>160</v>
      </c>
      <c r="C108" s="10"/>
      <c r="D108" s="9"/>
      <c r="E108" s="72"/>
      <c r="F108" s="96"/>
      <c r="G108" s="84"/>
      <c r="H108" s="72"/>
      <c r="I108" s="96"/>
      <c r="J108" s="84">
        <v>40</v>
      </c>
      <c r="K108" s="72"/>
      <c r="L108" s="96">
        <v>4</v>
      </c>
      <c r="M108" s="84">
        <v>40</v>
      </c>
      <c r="N108" s="72"/>
      <c r="O108" s="96">
        <v>4</v>
      </c>
      <c r="P108" s="84">
        <v>40</v>
      </c>
      <c r="Q108" s="72"/>
      <c r="R108" s="96">
        <v>4</v>
      </c>
      <c r="S108" s="84">
        <v>40</v>
      </c>
      <c r="T108" s="103"/>
      <c r="U108" s="96">
        <v>4</v>
      </c>
    </row>
    <row r="109" spans="1:21" ht="15">
      <c r="A109" s="56"/>
      <c r="B109" s="8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ht="15">
      <c r="A110" s="56"/>
      <c r="B110" s="8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>
      <c r="A111" s="104" t="s">
        <v>96</v>
      </c>
      <c r="B111" s="105" t="s">
        <v>97</v>
      </c>
      <c r="C111" s="106"/>
      <c r="D111" s="5"/>
    </row>
    <row r="112" spans="1:21">
      <c r="A112" s="107" t="s">
        <v>98</v>
      </c>
      <c r="B112" s="105">
        <f>SUM(B26)</f>
        <v>375</v>
      </c>
      <c r="C112" s="106"/>
    </row>
    <row r="113" spans="1:3">
      <c r="A113" s="107" t="s">
        <v>99</v>
      </c>
      <c r="B113" s="105">
        <f>SUM(B37)</f>
        <v>255</v>
      </c>
      <c r="C113" s="106"/>
    </row>
    <row r="114" spans="1:3">
      <c r="A114" s="108" t="s">
        <v>100</v>
      </c>
      <c r="B114" s="105">
        <f>SUM(B51)</f>
        <v>315</v>
      </c>
      <c r="C114" s="106"/>
    </row>
    <row r="115" spans="1:3">
      <c r="A115" s="108" t="s">
        <v>101</v>
      </c>
      <c r="B115" s="105">
        <f>SUM(B63)</f>
        <v>150</v>
      </c>
      <c r="C115" s="106"/>
    </row>
    <row r="116" spans="1:3">
      <c r="A116" s="108" t="s">
        <v>113</v>
      </c>
      <c r="B116" s="105">
        <f>SUM(B108)</f>
        <v>160</v>
      </c>
      <c r="C116" s="106"/>
    </row>
    <row r="117" spans="1:3">
      <c r="A117"/>
      <c r="B117"/>
      <c r="C117" s="109"/>
    </row>
    <row r="118" spans="1:3">
      <c r="A118" t="s">
        <v>109</v>
      </c>
      <c r="B118"/>
      <c r="C118" s="109"/>
    </row>
    <row r="119" spans="1:3">
      <c r="A119"/>
      <c r="B119"/>
      <c r="C119" s="109"/>
    </row>
    <row r="120" spans="1:3">
      <c r="A120" s="108" t="s">
        <v>102</v>
      </c>
      <c r="B120" s="105" t="s">
        <v>97</v>
      </c>
      <c r="C120" s="106"/>
    </row>
    <row r="121" spans="1:3">
      <c r="A121" s="110" t="s">
        <v>103</v>
      </c>
      <c r="B121" s="105">
        <f>SUM(D64+G64+J64+M64+P64+S64)</f>
        <v>645</v>
      </c>
      <c r="C121"/>
    </row>
    <row r="122" spans="1:3">
      <c r="A122" s="110" t="s">
        <v>104</v>
      </c>
      <c r="B122" s="105">
        <f>SUM(E64+H64+K64+N64+Q64+T64)</f>
        <v>450</v>
      </c>
      <c r="C122"/>
    </row>
    <row r="123" spans="1:3">
      <c r="A123" s="110" t="s">
        <v>44</v>
      </c>
      <c r="B123" s="105">
        <f>SUM(B108)</f>
        <v>160</v>
      </c>
      <c r="C123" s="106"/>
    </row>
    <row r="124" spans="1:3" ht="13.5" thickBot="1">
      <c r="A124" s="111" t="s">
        <v>105</v>
      </c>
      <c r="B124" s="112">
        <f>SUM(B121:B123)</f>
        <v>1255</v>
      </c>
      <c r="C124" s="106"/>
    </row>
    <row r="125" spans="1:3" ht="13.5" thickBot="1">
      <c r="A125" s="113" t="s">
        <v>106</v>
      </c>
      <c r="B125" s="118" t="s">
        <v>107</v>
      </c>
      <c r="C125" s="119"/>
    </row>
    <row r="126" spans="1:3" ht="18.75" thickBot="1">
      <c r="A126" s="114">
        <f>((B121+B122)*30)/100</f>
        <v>328.5</v>
      </c>
      <c r="B126" s="115">
        <f>(B122*100)/(B122+B121)</f>
        <v>41.095890410958901</v>
      </c>
      <c r="C126" s="116" t="s">
        <v>108</v>
      </c>
    </row>
    <row r="129" spans="1:3">
      <c r="A129" t="s">
        <v>110</v>
      </c>
      <c r="B129"/>
      <c r="C129" s="109"/>
    </row>
    <row r="130" spans="1:3">
      <c r="A130"/>
      <c r="B130"/>
      <c r="C130" s="109"/>
    </row>
    <row r="131" spans="1:3">
      <c r="A131" s="108" t="s">
        <v>102</v>
      </c>
      <c r="B131" s="105" t="s">
        <v>97</v>
      </c>
      <c r="C131" s="106"/>
    </row>
    <row r="132" spans="1:3">
      <c r="A132" s="110" t="s">
        <v>103</v>
      </c>
      <c r="B132" s="105">
        <f>SUM(D78+G78+J78+M78+P78+S78)</f>
        <v>675</v>
      </c>
      <c r="C132"/>
    </row>
    <row r="133" spans="1:3">
      <c r="A133" s="110" t="s">
        <v>104</v>
      </c>
      <c r="B133" s="105">
        <f>SUM(E78+H78+K78+N78+Q78+T78)</f>
        <v>420</v>
      </c>
      <c r="C133"/>
    </row>
    <row r="134" spans="1:3">
      <c r="A134" s="110" t="s">
        <v>44</v>
      </c>
      <c r="B134" s="105">
        <f>SUM(B108)</f>
        <v>160</v>
      </c>
      <c r="C134" s="106"/>
    </row>
    <row r="135" spans="1:3" ht="13.5" thickBot="1">
      <c r="A135" s="111" t="s">
        <v>105</v>
      </c>
      <c r="B135" s="112">
        <f>SUM(B132:B134)</f>
        <v>1255</v>
      </c>
      <c r="C135" s="106"/>
    </row>
    <row r="136" spans="1:3" ht="13.5" thickBot="1">
      <c r="A136" s="113" t="s">
        <v>106</v>
      </c>
      <c r="B136" s="118" t="s">
        <v>107</v>
      </c>
      <c r="C136" s="119"/>
    </row>
    <row r="137" spans="1:3" ht="18.75" thickBot="1">
      <c r="A137" s="114">
        <f>((B132+B133)*30)/100</f>
        <v>328.5</v>
      </c>
      <c r="B137" s="115">
        <f>(B133*100)/(B133+B132)</f>
        <v>38.356164383561641</v>
      </c>
      <c r="C137" s="116" t="s">
        <v>108</v>
      </c>
    </row>
    <row r="140" spans="1:3">
      <c r="A140" t="s">
        <v>111</v>
      </c>
      <c r="B140"/>
      <c r="C140" s="109"/>
    </row>
    <row r="141" spans="1:3">
      <c r="A141"/>
      <c r="B141"/>
      <c r="C141" s="109"/>
    </row>
    <row r="142" spans="1:3">
      <c r="A142" s="108" t="s">
        <v>102</v>
      </c>
      <c r="B142" s="105" t="s">
        <v>97</v>
      </c>
      <c r="C142" s="106"/>
    </row>
    <row r="143" spans="1:3">
      <c r="A143" s="110" t="s">
        <v>103</v>
      </c>
      <c r="B143" s="105">
        <f>SUM(D92+G92+J92+M92+P92+S92)</f>
        <v>615</v>
      </c>
      <c r="C143"/>
    </row>
    <row r="144" spans="1:3">
      <c r="A144" s="110" t="s">
        <v>104</v>
      </c>
      <c r="B144" s="105">
        <f>SUM(E92+H92+K92+N92+Q92+T92)</f>
        <v>480</v>
      </c>
      <c r="C144"/>
    </row>
    <row r="145" spans="1:3">
      <c r="A145" s="110" t="s">
        <v>44</v>
      </c>
      <c r="B145" s="105">
        <f>SUM(B108)</f>
        <v>160</v>
      </c>
      <c r="C145" s="106"/>
    </row>
    <row r="146" spans="1:3" ht="13.5" thickBot="1">
      <c r="A146" s="111" t="s">
        <v>105</v>
      </c>
      <c r="B146" s="112">
        <f>SUM(B143:B145)</f>
        <v>1255</v>
      </c>
      <c r="C146" s="106"/>
    </row>
    <row r="147" spans="1:3" ht="13.5" thickBot="1">
      <c r="A147" s="113" t="s">
        <v>106</v>
      </c>
      <c r="B147" s="118" t="s">
        <v>107</v>
      </c>
      <c r="C147" s="119"/>
    </row>
    <row r="148" spans="1:3" ht="18.75" thickBot="1">
      <c r="A148" s="114">
        <f>((B143+B144)*30)/100</f>
        <v>328.5</v>
      </c>
      <c r="B148" s="115">
        <f>(B144*100)/(B144+B143)</f>
        <v>43.835616438356162</v>
      </c>
      <c r="C148" s="116" t="s">
        <v>108</v>
      </c>
    </row>
    <row r="151" spans="1:3">
      <c r="A151" t="s">
        <v>112</v>
      </c>
      <c r="B151"/>
      <c r="C151" s="109"/>
    </row>
    <row r="152" spans="1:3">
      <c r="A152"/>
      <c r="B152"/>
      <c r="C152" s="109"/>
    </row>
    <row r="153" spans="1:3">
      <c r="A153" s="108" t="s">
        <v>102</v>
      </c>
      <c r="B153" s="105" t="s">
        <v>97</v>
      </c>
      <c r="C153" s="106"/>
    </row>
    <row r="154" spans="1:3">
      <c r="A154" s="110" t="s">
        <v>103</v>
      </c>
      <c r="B154" s="105">
        <f>SUM(D106+G106+J106+M106+P106+S106)</f>
        <v>765</v>
      </c>
      <c r="C154"/>
    </row>
    <row r="155" spans="1:3">
      <c r="A155" s="110" t="s">
        <v>104</v>
      </c>
      <c r="B155" s="105">
        <f>SUM(E106+H106+K106+N106+Q106+T106)</f>
        <v>330</v>
      </c>
      <c r="C155"/>
    </row>
    <row r="156" spans="1:3">
      <c r="A156" s="110" t="s">
        <v>44</v>
      </c>
      <c r="B156" s="105">
        <f>SUM(B108)</f>
        <v>160</v>
      </c>
      <c r="C156" s="106"/>
    </row>
    <row r="157" spans="1:3" ht="13.5" thickBot="1">
      <c r="A157" s="111" t="s">
        <v>105</v>
      </c>
      <c r="B157" s="112">
        <f>SUM(B154:B156)</f>
        <v>1255</v>
      </c>
      <c r="C157" s="106"/>
    </row>
    <row r="158" spans="1:3" ht="13.5" thickBot="1">
      <c r="A158" s="113" t="s">
        <v>106</v>
      </c>
      <c r="B158" s="118" t="s">
        <v>107</v>
      </c>
      <c r="C158" s="119"/>
    </row>
    <row r="159" spans="1:3" ht="18.75" thickBot="1">
      <c r="A159" s="114">
        <f>((B154+B155)*30)/100</f>
        <v>328.5</v>
      </c>
      <c r="B159" s="115">
        <f>(B155*100)/(B155+B154)</f>
        <v>30.136986301369863</v>
      </c>
      <c r="C159" s="116" t="s">
        <v>108</v>
      </c>
    </row>
  </sheetData>
  <mergeCells count="34">
    <mergeCell ref="D14:E14"/>
    <mergeCell ref="S14:T14"/>
    <mergeCell ref="P14:Q14"/>
    <mergeCell ref="M14:N14"/>
    <mergeCell ref="J14:K14"/>
    <mergeCell ref="G14:H14"/>
    <mergeCell ref="M65:N65"/>
    <mergeCell ref="P65:Q65"/>
    <mergeCell ref="S65:T65"/>
    <mergeCell ref="D79:E79"/>
    <mergeCell ref="G79:H79"/>
    <mergeCell ref="J79:K79"/>
    <mergeCell ref="M79:N79"/>
    <mergeCell ref="P79:Q79"/>
    <mergeCell ref="S79:T79"/>
    <mergeCell ref="D65:E65"/>
    <mergeCell ref="G65:H65"/>
    <mergeCell ref="J65:K65"/>
    <mergeCell ref="B125:C125"/>
    <mergeCell ref="B136:C136"/>
    <mergeCell ref="B147:C147"/>
    <mergeCell ref="B158:C158"/>
    <mergeCell ref="S93:T93"/>
    <mergeCell ref="D93:E93"/>
    <mergeCell ref="G93:H93"/>
    <mergeCell ref="J93:K93"/>
    <mergeCell ref="M93:N93"/>
    <mergeCell ref="P93:Q93"/>
    <mergeCell ref="D107:E107"/>
    <mergeCell ref="S107:T107"/>
    <mergeCell ref="P107:Q107"/>
    <mergeCell ref="M107:N107"/>
    <mergeCell ref="J107:K107"/>
    <mergeCell ref="G107:H107"/>
  </mergeCells>
  <pageMargins left="0.78740157480314965" right="0.39370078740157483" top="0.39370078740157483" bottom="0.39370078740157483" header="0.31496062992125984" footer="0.31496062992125984"/>
  <pageSetup paperSize="8" scale="3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Administracja 2009-2012</vt:lpstr>
    </vt:vector>
  </TitlesOfParts>
  <Company>WSAiB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WSAiB</dc:creator>
  <cp:lastModifiedBy>DZIEKANAT</cp:lastModifiedBy>
  <cp:lastPrinted>2009-09-23T13:19:55Z</cp:lastPrinted>
  <dcterms:created xsi:type="dcterms:W3CDTF">2008-01-19T12:20:40Z</dcterms:created>
  <dcterms:modified xsi:type="dcterms:W3CDTF">2009-09-23T13:20:01Z</dcterms:modified>
</cp:coreProperties>
</file>