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 ADM I st" sheetId="1" r:id="rId1"/>
  </sheets>
  <definedNames/>
  <calcPr fullCalcOnLoad="1"/>
</workbook>
</file>

<file path=xl/sharedStrings.xml><?xml version="1.0" encoding="utf-8"?>
<sst xmlns="http://schemas.openxmlformats.org/spreadsheetml/2006/main" count="118" uniqueCount="95">
  <si>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</si>
  <si>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</si>
  <si>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</si>
  <si>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</si>
  <si>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</si>
  <si>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</si>
  <si>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</si>
  <si>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</si>
  <si>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i przedmiotów studiów</t>
  </si>
  <si>
    <t>godzin</t>
  </si>
  <si>
    <t>w</t>
  </si>
  <si>
    <t>c</t>
  </si>
  <si>
    <t>Technologia informacyjna</t>
  </si>
  <si>
    <t>Rodzaj kształcenia: studia I stopnia niestacjonarne</t>
  </si>
  <si>
    <t>ECTS</t>
  </si>
  <si>
    <t xml:space="preserve">Przedmioty  </t>
  </si>
  <si>
    <t>L. godz.</t>
  </si>
  <si>
    <t>%</t>
  </si>
  <si>
    <t>Rodzaj zajęć</t>
  </si>
  <si>
    <t>Wykłady</t>
  </si>
  <si>
    <t>Ćwiczenia</t>
  </si>
  <si>
    <t>Suma godzin</t>
  </si>
  <si>
    <t>SUMA</t>
  </si>
  <si>
    <t>POWSZECHNA WYŻSZA SZKOŁA HUMANISTYCZNA "POMERANIA"</t>
  </si>
  <si>
    <t>Kierunek: PEDAGOGIKA</t>
  </si>
  <si>
    <t>Filozofia</t>
  </si>
  <si>
    <t>Filozofia społeczna</t>
  </si>
  <si>
    <t>Psychologia ogólna</t>
  </si>
  <si>
    <t>Socjologia</t>
  </si>
  <si>
    <t>Socjologia wychowania</t>
  </si>
  <si>
    <t>Historia wychowania</t>
  </si>
  <si>
    <t>Pedagogika ogólna</t>
  </si>
  <si>
    <t>A. TREŚCI PODSTAWOWE</t>
  </si>
  <si>
    <t>RAZEM</t>
  </si>
  <si>
    <t xml:space="preserve">B. TREŚCI KIERUNKOWE
</t>
  </si>
  <si>
    <t>Historia myśli pedagogicznej</t>
  </si>
  <si>
    <t>Teoria wychowania</t>
  </si>
  <si>
    <t>Dydaktyka ogólna</t>
  </si>
  <si>
    <t>Pedagogika społeczna</t>
  </si>
  <si>
    <t>Patologie społeczne</t>
  </si>
  <si>
    <t xml:space="preserve">C. TREŚCI OGÓLNE
</t>
  </si>
  <si>
    <t>Biomedyczne podstawy rozwoju</t>
  </si>
  <si>
    <t>Ochrona własności intelektualnej</t>
  </si>
  <si>
    <t>Lektorat języka obcego</t>
  </si>
  <si>
    <t>Logika</t>
  </si>
  <si>
    <t>Zajęcia muzyczno-rytmiczne z metodyką</t>
  </si>
  <si>
    <t>Zajęcia plastyczno-techniczne z metodyką</t>
  </si>
  <si>
    <t>Emisja głosu</t>
  </si>
  <si>
    <t>Wykład monograficzny</t>
  </si>
  <si>
    <t>TREŚCI SPECJALNOŚCIOWE</t>
  </si>
  <si>
    <t>BHP z ergonomią</t>
  </si>
  <si>
    <t>Specjalność:</t>
  </si>
  <si>
    <t>Seminarium dyplomowe</t>
  </si>
  <si>
    <t>Metody badań pedagogicznych</t>
  </si>
  <si>
    <t>PRACA SOCJALNA</t>
  </si>
  <si>
    <t>Wprowadzenie do pracy socjalnej</t>
  </si>
  <si>
    <t>Metodyka pracy socjalnej</t>
  </si>
  <si>
    <t>Warsztaty profilaktyki: uzależnienia od alkoholu</t>
  </si>
  <si>
    <t>Andragogika</t>
  </si>
  <si>
    <t>Negocjacje w pracy socjalnej</t>
  </si>
  <si>
    <t>Warsztaty socjalne: środowiskowe domy pomocy społecznej</t>
  </si>
  <si>
    <t xml:space="preserve">Psychologia rozwojowa </t>
  </si>
  <si>
    <t>Prawo rodzinne i opiekńcze</t>
  </si>
  <si>
    <t>TREŚCI PODSTAWOWE</t>
  </si>
  <si>
    <t>TREŚCI KIERUNKOWE</t>
  </si>
  <si>
    <t>TREŚCI OGÓLNE</t>
  </si>
  <si>
    <t>Wybrane problemy z etyki i estetyki</t>
  </si>
  <si>
    <t>Socjologia kultury</t>
  </si>
  <si>
    <t>Pojęcia i systemy pedagogiczne</t>
  </si>
  <si>
    <t>Teoretyczne podstawy kształcenia</t>
  </si>
  <si>
    <t>Interwencja kryzysowa</t>
  </si>
  <si>
    <t>Praktyki</t>
  </si>
  <si>
    <t xml:space="preserve">E. TREŚCI SPECJALNOŚCIOWE
</t>
  </si>
  <si>
    <t xml:space="preserve">D. POZOSTAŁE TREŚCI ZWIĄZANE Z KIERUNKIEM STUDIÓW
(wspólne)
</t>
  </si>
  <si>
    <t>Psychologiczne podstawy edukacji</t>
  </si>
  <si>
    <t xml:space="preserve">Punkty ECTS </t>
  </si>
  <si>
    <t>160 + 20 (praktyki) = 180</t>
  </si>
  <si>
    <t>Aksjologia pracy socjalnej</t>
  </si>
  <si>
    <t>Komunikacja interpersonalna w pracy socjalnej</t>
  </si>
  <si>
    <t>Podstawy wiedzy o rozwoju biopsychicznym cz łowieka w cyklu życia</t>
  </si>
  <si>
    <t>Elementy teorii organizacji i zarządzania</t>
  </si>
  <si>
    <t>Struktura i organizacja pomocy społecznej</t>
  </si>
  <si>
    <t>System prawny pomocy społecznej w Polsce, system świadczeń rodzinnych i postępowanie wobec dłużników alimentacyjnych</t>
  </si>
  <si>
    <t>System prawny pomocy społecznej w Polsce - pomoc świadczona obywatelom polskim oraz cudzoziemcom</t>
  </si>
  <si>
    <t>Projekt socjalny</t>
  </si>
  <si>
    <t>Promocja zatrudnienia, instytucje rynku pracy i zatrudnienie socjalne</t>
  </si>
  <si>
    <t>Działalność pożytku publicznego i wolontariat - podstawy prawne i charakterysyka socjologiczna</t>
  </si>
  <si>
    <t>Wspieranie zatrudnienia oraz rehabilitacja osób niepełnosprawnych - organizacja i podstawy prawne</t>
  </si>
  <si>
    <t>Organizowanie społeczności lokalnej oraz zasady funkcjonowania samorządu terytorialnego</t>
  </si>
  <si>
    <t>Superwizja pracy socjalnej</t>
  </si>
  <si>
    <t>LICZBA ĆWICZEŃ (30% całości)</t>
  </si>
  <si>
    <t>mamy  ćwiczeń</t>
  </si>
  <si>
    <t>Plan studiów obowiązujący studentów rozpoczeynających studia w roku akademickim 2007/08, uwzględniający modyfikacje przyjęte na posiedzeniu Senatu z dnia 25 września 2009</t>
  </si>
  <si>
    <t>ul. Przemysłowa 4</t>
  </si>
  <si>
    <t xml:space="preserve"> 89-600 Chojnice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</si>
</sst>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2" xfId="52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1" fillId="35" borderId="12" xfId="52" applyFont="1" applyFill="1" applyBorder="1" applyAlignment="1">
      <alignment horizontal="center"/>
      <protection/>
    </xf>
    <xf numFmtId="0" fontId="12" fillId="34" borderId="15" xfId="52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1" fillId="35" borderId="18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center"/>
      <protection/>
    </xf>
    <xf numFmtId="0" fontId="10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2" fillId="34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36" borderId="10" xfId="52" applyFont="1" applyFill="1" applyBorder="1">
      <alignment/>
      <protection/>
    </xf>
    <xf numFmtId="0" fontId="10" fillId="36" borderId="10" xfId="52" applyFont="1" applyFill="1" applyBorder="1" applyAlignment="1">
      <alignment horizontal="center"/>
      <protection/>
    </xf>
    <xf numFmtId="0" fontId="11" fillId="36" borderId="10" xfId="52" applyFont="1" applyFill="1" applyBorder="1" applyAlignment="1">
      <alignment horizontal="center"/>
      <protection/>
    </xf>
    <xf numFmtId="0" fontId="11" fillId="36" borderId="10" xfId="52" applyFont="1" applyFill="1" applyBorder="1" applyAlignment="1">
      <alignment horizontal="center"/>
      <protection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0" fillId="34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9" xfId="52" applyFont="1" applyFill="1" applyBorder="1">
      <alignment/>
      <protection/>
    </xf>
    <xf numFmtId="0" fontId="10" fillId="0" borderId="19" xfId="52" applyFont="1" applyFill="1" applyBorder="1" applyAlignment="1">
      <alignment wrapText="1"/>
      <protection/>
    </xf>
    <xf numFmtId="0" fontId="11" fillId="35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10" fontId="50" fillId="0" borderId="21" xfId="0" applyNumberFormat="1" applyFont="1" applyBorder="1" applyAlignment="1">
      <alignment horizontal="center"/>
    </xf>
    <xf numFmtId="1" fontId="14" fillId="0" borderId="11" xfId="55" applyNumberFormat="1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0" fillId="35" borderId="19" xfId="0" applyFont="1" applyFill="1" applyBorder="1" applyAlignment="1">
      <alignment wrapText="1"/>
    </xf>
    <xf numFmtId="0" fontId="13" fillId="34" borderId="19" xfId="0" applyFont="1" applyFill="1" applyBorder="1" applyAlignment="1">
      <alignment/>
    </xf>
    <xf numFmtId="0" fontId="7" fillId="33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0" fontId="13" fillId="34" borderId="19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/>
    </xf>
    <xf numFmtId="0" fontId="10" fillId="34" borderId="28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12" fillId="34" borderId="29" xfId="52" applyFont="1" applyFill="1" applyBorder="1" applyAlignment="1">
      <alignment horizontal="center"/>
      <protection/>
    </xf>
    <xf numFmtId="0" fontId="9" fillId="33" borderId="23" xfId="0" applyFont="1" applyFill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0" fontId="10" fillId="38" borderId="18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2" fillId="34" borderId="30" xfId="52" applyFont="1" applyFill="1" applyBorder="1" applyAlignment="1">
      <alignment horizontal="center"/>
      <protection/>
    </xf>
    <xf numFmtId="0" fontId="12" fillId="0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5" borderId="20" xfId="52" applyFont="1" applyFill="1" applyBorder="1" applyAlignment="1">
      <alignment horizontal="center"/>
      <protection/>
    </xf>
    <xf numFmtId="0" fontId="11" fillId="0" borderId="20" xfId="52" applyFont="1" applyFill="1" applyBorder="1" applyAlignment="1">
      <alignment horizontal="center"/>
      <protection/>
    </xf>
    <xf numFmtId="0" fontId="11" fillId="0" borderId="20" xfId="52" applyFont="1" applyFill="1" applyBorder="1" applyAlignment="1">
      <alignment horizontal="center"/>
      <protection/>
    </xf>
    <xf numFmtId="0" fontId="12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5" borderId="18" xfId="52" applyFont="1" applyFill="1" applyBorder="1" applyAlignment="1">
      <alignment horizontal="center"/>
      <protection/>
    </xf>
    <xf numFmtId="0" fontId="12" fillId="33" borderId="11" xfId="0" applyFont="1" applyFill="1" applyBorder="1" applyAlignment="1">
      <alignment horizontal="center"/>
    </xf>
    <xf numFmtId="0" fontId="10" fillId="0" borderId="19" xfId="52" applyFont="1" applyFill="1" applyBorder="1" applyAlignment="1">
      <alignment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35" borderId="18" xfId="52" applyFont="1" applyFill="1" applyBorder="1" applyAlignment="1">
      <alignment horizontal="center" vertical="center"/>
      <protection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1" fillId="0" borderId="12" xfId="52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0" xfId="52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13</xdr:col>
      <xdr:colOff>0</xdr:colOff>
      <xdr:row>8</xdr:row>
      <xdr:rowOff>0</xdr:rowOff>
    </xdr:to>
    <xdr:sp>
      <xdr:nvSpPr>
        <xdr:cNvPr id="1" name="WordArt 2"/>
        <xdr:cNvSpPr>
          <a:spLocks/>
        </xdr:cNvSpPr>
      </xdr:nvSpPr>
      <xdr:spPr>
        <a:xfrm>
          <a:off x="4886325" y="657225"/>
          <a:ext cx="101727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="75" zoomScaleNormal="75" zoomScalePageLayoutView="0" workbookViewId="0" topLeftCell="I51">
      <selection activeCell="U15" sqref="U15:U78"/>
    </sheetView>
  </sheetViews>
  <sheetFormatPr defaultColWidth="9.140625" defaultRowHeight="12.75"/>
  <cols>
    <col min="1" max="1" width="73.28125" style="0" customWidth="1"/>
    <col min="2" max="3" width="12.421875" style="0" customWidth="1"/>
    <col min="4" max="4" width="13.57421875" style="0" customWidth="1"/>
    <col min="5" max="6" width="12.7109375" style="0" customWidth="1"/>
    <col min="7" max="7" width="13.28125" style="0" customWidth="1"/>
    <col min="8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140625" style="0" customWidth="1"/>
  </cols>
  <sheetData>
    <row r="1" spans="1:21" ht="12.75">
      <c r="A1" s="102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3" spans="1:20" ht="12.75">
      <c r="A3" s="2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2" t="s">
        <v>93</v>
      </c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2" t="s">
        <v>94</v>
      </c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2.75">
      <c r="A6" s="2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7"/>
      <c r="Q6" s="14"/>
      <c r="R6" s="14"/>
      <c r="S6" s="14"/>
      <c r="T6" s="14"/>
    </row>
    <row r="7" spans="2:20" ht="12.75"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"/>
      <c r="Q7" s="14"/>
      <c r="R7" s="14"/>
      <c r="S7" s="14"/>
      <c r="T7" s="14"/>
    </row>
    <row r="8" spans="2:20" ht="12.75"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"/>
      <c r="Q8" s="14"/>
      <c r="R8" s="14"/>
      <c r="S8" s="14"/>
      <c r="T8" s="14"/>
    </row>
    <row r="9" spans="2:20" ht="12.75" hidden="1">
      <c r="B9" s="15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.75" hidden="1">
      <c r="A10" s="5"/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ht="8.25" customHeight="1">
      <c r="B11" s="15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.75">
      <c r="A12" s="2"/>
      <c r="B12" s="17" t="s">
        <v>24</v>
      </c>
      <c r="C12" s="17"/>
      <c r="D12" s="17"/>
      <c r="E12" s="17"/>
      <c r="F12" s="17"/>
      <c r="G12" s="17" t="s">
        <v>51</v>
      </c>
      <c r="H12" s="1" t="s">
        <v>54</v>
      </c>
      <c r="I12" s="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>
      <c r="A13" s="2"/>
      <c r="B13" s="16" t="s">
        <v>13</v>
      </c>
      <c r="C13" s="16"/>
      <c r="D13" s="17"/>
      <c r="E13" s="17"/>
      <c r="F13" s="1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6.75" customHeight="1" thickBot="1">
      <c r="A14" s="16"/>
      <c r="B14" s="17"/>
      <c r="C14" s="17"/>
      <c r="D14" s="17"/>
      <c r="E14" s="17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1" ht="16.5" thickBot="1">
      <c r="A15" s="65" t="s">
        <v>0</v>
      </c>
      <c r="B15" s="21" t="s">
        <v>1</v>
      </c>
      <c r="C15" s="40" t="s">
        <v>1</v>
      </c>
      <c r="D15" s="104" t="s">
        <v>2</v>
      </c>
      <c r="E15" s="104"/>
      <c r="F15" s="40" t="s">
        <v>14</v>
      </c>
      <c r="G15" s="104" t="s">
        <v>3</v>
      </c>
      <c r="H15" s="104"/>
      <c r="I15" s="40" t="s">
        <v>14</v>
      </c>
      <c r="J15" s="104" t="s">
        <v>4</v>
      </c>
      <c r="K15" s="104"/>
      <c r="L15" s="40" t="s">
        <v>14</v>
      </c>
      <c r="M15" s="104" t="s">
        <v>5</v>
      </c>
      <c r="N15" s="104"/>
      <c r="O15" s="40" t="s">
        <v>14</v>
      </c>
      <c r="P15" s="104" t="s">
        <v>6</v>
      </c>
      <c r="Q15" s="104"/>
      <c r="R15" s="40" t="s">
        <v>14</v>
      </c>
      <c r="S15" s="104" t="s">
        <v>7</v>
      </c>
      <c r="T15" s="104"/>
      <c r="U15" s="40" t="s">
        <v>14</v>
      </c>
    </row>
    <row r="16" spans="1:21" ht="16.5" thickBot="1">
      <c r="A16" s="66" t="s">
        <v>8</v>
      </c>
      <c r="B16" s="21" t="s">
        <v>9</v>
      </c>
      <c r="C16" s="40" t="s">
        <v>14</v>
      </c>
      <c r="D16" s="83" t="s">
        <v>10</v>
      </c>
      <c r="E16" s="23" t="s">
        <v>11</v>
      </c>
      <c r="F16" s="31"/>
      <c r="G16" s="83" t="s">
        <v>10</v>
      </c>
      <c r="H16" s="23" t="s">
        <v>11</v>
      </c>
      <c r="I16" s="31"/>
      <c r="J16" s="83" t="s">
        <v>10</v>
      </c>
      <c r="K16" s="23" t="s">
        <v>11</v>
      </c>
      <c r="L16" s="31"/>
      <c r="M16" s="83" t="s">
        <v>10</v>
      </c>
      <c r="N16" s="23" t="s">
        <v>11</v>
      </c>
      <c r="O16" s="31"/>
      <c r="P16" s="83" t="s">
        <v>10</v>
      </c>
      <c r="Q16" s="23" t="s">
        <v>11</v>
      </c>
      <c r="R16" s="31"/>
      <c r="S16" s="83" t="s">
        <v>10</v>
      </c>
      <c r="T16" s="23" t="s">
        <v>11</v>
      </c>
      <c r="U16" s="31"/>
    </row>
    <row r="17" spans="1:21" s="18" customFormat="1" ht="12.75">
      <c r="A17" s="67" t="s">
        <v>32</v>
      </c>
      <c r="B17" s="32"/>
      <c r="C17" s="32"/>
      <c r="D17" s="84"/>
      <c r="E17" s="24"/>
      <c r="F17" s="32"/>
      <c r="G17" s="84"/>
      <c r="H17" s="24"/>
      <c r="I17" s="32"/>
      <c r="J17" s="84"/>
      <c r="K17" s="24"/>
      <c r="L17" s="32"/>
      <c r="M17" s="84"/>
      <c r="N17" s="24"/>
      <c r="O17" s="32"/>
      <c r="P17" s="84"/>
      <c r="Q17" s="24"/>
      <c r="R17" s="32"/>
      <c r="S17" s="84"/>
      <c r="T17" s="24"/>
      <c r="U17" s="32"/>
    </row>
    <row r="18" spans="1:21" s="3" customFormat="1" ht="15">
      <c r="A18" s="68" t="s">
        <v>25</v>
      </c>
      <c r="B18" s="78">
        <f>SUM(D18+E18+G18+H18+J18+K18+M18+N18+P18+Q18+S18+T18)</f>
        <v>30</v>
      </c>
      <c r="C18" s="78">
        <f>SUM(F18+I18+L18+O18+R18+U18)</f>
        <v>4</v>
      </c>
      <c r="D18" s="43"/>
      <c r="E18" s="25"/>
      <c r="F18" s="33"/>
      <c r="G18" s="43">
        <v>30</v>
      </c>
      <c r="H18" s="25"/>
      <c r="I18" s="33">
        <v>4</v>
      </c>
      <c r="J18" s="43"/>
      <c r="K18" s="25"/>
      <c r="L18" s="33"/>
      <c r="M18" s="43"/>
      <c r="N18" s="25"/>
      <c r="O18" s="33"/>
      <c r="P18" s="43"/>
      <c r="Q18" s="25"/>
      <c r="R18" s="33"/>
      <c r="S18" s="43"/>
      <c r="T18" s="25"/>
      <c r="U18" s="33"/>
    </row>
    <row r="19" spans="1:21" s="3" customFormat="1" ht="15">
      <c r="A19" s="53" t="s">
        <v>26</v>
      </c>
      <c r="B19" s="78">
        <f aca="true" t="shared" si="0" ref="B19:B28">SUM(D19+E19+G19+H19+J19+K19+M19+N19+P19+Q19+S19+T19)</f>
        <v>30</v>
      </c>
      <c r="C19" s="78">
        <f aca="true" t="shared" si="1" ref="C19:C28">SUM(F19+I19+L19+O19+R19+U19)</f>
        <v>3</v>
      </c>
      <c r="D19" s="43"/>
      <c r="E19" s="25"/>
      <c r="F19" s="33"/>
      <c r="G19" s="43"/>
      <c r="H19" s="25"/>
      <c r="I19" s="33"/>
      <c r="J19" s="43"/>
      <c r="K19" s="25"/>
      <c r="L19" s="33"/>
      <c r="M19" s="43">
        <v>30</v>
      </c>
      <c r="N19" s="25"/>
      <c r="O19" s="33">
        <v>3</v>
      </c>
      <c r="P19" s="43"/>
      <c r="Q19" s="25"/>
      <c r="R19" s="33"/>
      <c r="S19" s="43"/>
      <c r="T19" s="25"/>
      <c r="U19" s="33"/>
    </row>
    <row r="20" spans="1:21" s="3" customFormat="1" ht="15">
      <c r="A20" s="53" t="s">
        <v>66</v>
      </c>
      <c r="B20" s="78">
        <f t="shared" si="0"/>
        <v>15</v>
      </c>
      <c r="C20" s="78">
        <f t="shared" si="1"/>
        <v>2</v>
      </c>
      <c r="D20" s="43"/>
      <c r="E20" s="25"/>
      <c r="F20" s="33"/>
      <c r="G20" s="43"/>
      <c r="H20" s="25"/>
      <c r="I20" s="33"/>
      <c r="J20" s="43"/>
      <c r="K20" s="25"/>
      <c r="L20" s="33"/>
      <c r="M20" s="43">
        <v>15</v>
      </c>
      <c r="N20" s="25"/>
      <c r="O20" s="33">
        <v>2</v>
      </c>
      <c r="P20" s="43"/>
      <c r="Q20" s="25"/>
      <c r="R20" s="33"/>
      <c r="S20" s="43"/>
      <c r="T20" s="25"/>
      <c r="U20" s="33"/>
    </row>
    <row r="21" spans="1:21" s="3" customFormat="1" ht="15">
      <c r="A21" s="53" t="s">
        <v>27</v>
      </c>
      <c r="B21" s="78">
        <f t="shared" si="0"/>
        <v>30</v>
      </c>
      <c r="C21" s="78">
        <f t="shared" si="1"/>
        <v>6</v>
      </c>
      <c r="D21" s="43">
        <v>30</v>
      </c>
      <c r="E21" s="25"/>
      <c r="F21" s="33">
        <v>6</v>
      </c>
      <c r="G21" s="43"/>
      <c r="H21" s="25"/>
      <c r="I21" s="33"/>
      <c r="J21" s="43"/>
      <c r="K21" s="25"/>
      <c r="L21" s="33"/>
      <c r="M21" s="43"/>
      <c r="N21" s="25"/>
      <c r="O21" s="33"/>
      <c r="P21" s="43"/>
      <c r="Q21" s="25"/>
      <c r="R21" s="33"/>
      <c r="S21" s="43"/>
      <c r="T21" s="25"/>
      <c r="U21" s="33"/>
    </row>
    <row r="22" spans="1:21" s="3" customFormat="1" ht="15">
      <c r="A22" s="53" t="s">
        <v>61</v>
      </c>
      <c r="B22" s="78">
        <f t="shared" si="0"/>
        <v>30</v>
      </c>
      <c r="C22" s="78">
        <f t="shared" si="1"/>
        <v>4</v>
      </c>
      <c r="D22" s="43"/>
      <c r="E22" s="25"/>
      <c r="F22" s="33"/>
      <c r="G22" s="43">
        <v>30</v>
      </c>
      <c r="H22" s="25"/>
      <c r="I22" s="33">
        <v>4</v>
      </c>
      <c r="J22" s="43"/>
      <c r="K22" s="25"/>
      <c r="L22" s="33"/>
      <c r="M22" s="43"/>
      <c r="N22" s="25"/>
      <c r="O22" s="33"/>
      <c r="P22" s="43"/>
      <c r="Q22" s="25"/>
      <c r="R22" s="33"/>
      <c r="S22" s="43"/>
      <c r="T22" s="25"/>
      <c r="U22" s="33"/>
    </row>
    <row r="23" spans="1:21" s="3" customFormat="1" ht="15">
      <c r="A23" s="53" t="s">
        <v>74</v>
      </c>
      <c r="B23" s="78">
        <f t="shared" si="0"/>
        <v>30</v>
      </c>
      <c r="C23" s="78">
        <f t="shared" si="1"/>
        <v>2</v>
      </c>
      <c r="D23" s="43"/>
      <c r="E23" s="25"/>
      <c r="F23" s="33"/>
      <c r="G23" s="43"/>
      <c r="H23" s="25"/>
      <c r="I23" s="33"/>
      <c r="J23" s="43"/>
      <c r="K23" s="25"/>
      <c r="L23" s="33"/>
      <c r="M23" s="43">
        <v>30</v>
      </c>
      <c r="N23" s="25"/>
      <c r="O23" s="33">
        <v>2</v>
      </c>
      <c r="P23" s="43"/>
      <c r="Q23" s="25"/>
      <c r="R23" s="33"/>
      <c r="S23" s="43"/>
      <c r="T23" s="25"/>
      <c r="U23" s="33"/>
    </row>
    <row r="24" spans="1:21" s="3" customFormat="1" ht="15">
      <c r="A24" s="53" t="s">
        <v>28</v>
      </c>
      <c r="B24" s="78">
        <f t="shared" si="0"/>
        <v>30</v>
      </c>
      <c r="C24" s="78">
        <f t="shared" si="1"/>
        <v>5</v>
      </c>
      <c r="D24" s="43">
        <v>30</v>
      </c>
      <c r="E24" s="25"/>
      <c r="F24" s="33">
        <v>5</v>
      </c>
      <c r="G24" s="43"/>
      <c r="H24" s="25"/>
      <c r="I24" s="33"/>
      <c r="J24" s="43"/>
      <c r="K24" s="25"/>
      <c r="L24" s="33"/>
      <c r="M24" s="43"/>
      <c r="N24" s="25"/>
      <c r="O24" s="33"/>
      <c r="P24" s="43"/>
      <c r="Q24" s="25"/>
      <c r="R24" s="33"/>
      <c r="S24" s="43"/>
      <c r="T24" s="25"/>
      <c r="U24" s="33"/>
    </row>
    <row r="25" spans="1:21" s="3" customFormat="1" ht="15">
      <c r="A25" s="53" t="s">
        <v>29</v>
      </c>
      <c r="B25" s="78">
        <f t="shared" si="0"/>
        <v>30</v>
      </c>
      <c r="C25" s="78">
        <f t="shared" si="1"/>
        <v>4</v>
      </c>
      <c r="D25" s="43"/>
      <c r="E25" s="25"/>
      <c r="F25" s="33"/>
      <c r="G25" s="43"/>
      <c r="H25" s="25"/>
      <c r="I25" s="33"/>
      <c r="J25" s="43">
        <v>30</v>
      </c>
      <c r="K25" s="25"/>
      <c r="L25" s="33">
        <v>4</v>
      </c>
      <c r="M25" s="43"/>
      <c r="N25" s="25"/>
      <c r="O25" s="33"/>
      <c r="P25" s="43"/>
      <c r="Q25" s="25"/>
      <c r="R25" s="33"/>
      <c r="S25" s="43"/>
      <c r="T25" s="25"/>
      <c r="U25" s="33"/>
    </row>
    <row r="26" spans="1:21" s="3" customFormat="1" ht="15">
      <c r="A26" s="68" t="s">
        <v>31</v>
      </c>
      <c r="B26" s="78">
        <f t="shared" si="0"/>
        <v>60</v>
      </c>
      <c r="C26" s="78">
        <f t="shared" si="1"/>
        <v>7</v>
      </c>
      <c r="D26" s="43">
        <v>30</v>
      </c>
      <c r="E26" s="25"/>
      <c r="F26" s="33">
        <v>3</v>
      </c>
      <c r="G26" s="43">
        <v>30</v>
      </c>
      <c r="H26" s="25"/>
      <c r="I26" s="33">
        <v>4</v>
      </c>
      <c r="J26" s="43"/>
      <c r="K26" s="25"/>
      <c r="L26" s="33"/>
      <c r="M26" s="43"/>
      <c r="N26" s="25"/>
      <c r="O26" s="33"/>
      <c r="P26" s="43"/>
      <c r="Q26" s="25"/>
      <c r="R26" s="33"/>
      <c r="S26" s="43"/>
      <c r="T26" s="25"/>
      <c r="U26" s="33"/>
    </row>
    <row r="27" spans="1:21" s="3" customFormat="1" ht="15">
      <c r="A27" s="68" t="s">
        <v>67</v>
      </c>
      <c r="B27" s="78">
        <f t="shared" si="0"/>
        <v>30</v>
      </c>
      <c r="C27" s="78">
        <f t="shared" si="1"/>
        <v>3</v>
      </c>
      <c r="D27" s="43"/>
      <c r="E27" s="25"/>
      <c r="F27" s="33"/>
      <c r="G27" s="43"/>
      <c r="H27" s="25"/>
      <c r="I27" s="33"/>
      <c r="J27" s="43"/>
      <c r="K27" s="25"/>
      <c r="L27" s="33"/>
      <c r="M27" s="43"/>
      <c r="N27" s="25"/>
      <c r="O27" s="33"/>
      <c r="P27" s="43"/>
      <c r="Q27" s="25"/>
      <c r="R27" s="33"/>
      <c r="S27" s="43">
        <v>30</v>
      </c>
      <c r="T27" s="25"/>
      <c r="U27" s="33">
        <v>3</v>
      </c>
    </row>
    <row r="28" spans="1:21" s="3" customFormat="1" ht="15">
      <c r="A28" s="54" t="s">
        <v>68</v>
      </c>
      <c r="B28" s="78">
        <f t="shared" si="0"/>
        <v>30</v>
      </c>
      <c r="C28" s="78">
        <f t="shared" si="1"/>
        <v>5</v>
      </c>
      <c r="D28" s="43"/>
      <c r="E28" s="25"/>
      <c r="F28" s="33"/>
      <c r="G28" s="43"/>
      <c r="H28" s="25"/>
      <c r="I28" s="33"/>
      <c r="J28" s="43"/>
      <c r="K28" s="25"/>
      <c r="L28" s="33"/>
      <c r="M28" s="43">
        <v>30</v>
      </c>
      <c r="N28" s="25"/>
      <c r="O28" s="33">
        <v>5</v>
      </c>
      <c r="P28" s="43"/>
      <c r="Q28" s="25"/>
      <c r="R28" s="33"/>
      <c r="S28" s="43"/>
      <c r="T28" s="25"/>
      <c r="U28" s="33"/>
    </row>
    <row r="29" spans="1:21" s="3" customFormat="1" ht="15.75">
      <c r="A29" s="69" t="s">
        <v>33</v>
      </c>
      <c r="B29" s="79">
        <f aca="true" t="shared" si="2" ref="B29:U29">SUM(B18:B28)</f>
        <v>345</v>
      </c>
      <c r="C29" s="91">
        <f>SUM(C18:C28)</f>
        <v>45</v>
      </c>
      <c r="D29" s="85">
        <f t="shared" si="2"/>
        <v>90</v>
      </c>
      <c r="E29" s="26">
        <f t="shared" si="2"/>
        <v>0</v>
      </c>
      <c r="F29" s="34">
        <f t="shared" si="2"/>
        <v>14</v>
      </c>
      <c r="G29" s="85">
        <f t="shared" si="2"/>
        <v>90</v>
      </c>
      <c r="H29" s="26">
        <f t="shared" si="2"/>
        <v>0</v>
      </c>
      <c r="I29" s="34">
        <f t="shared" si="2"/>
        <v>12</v>
      </c>
      <c r="J29" s="85">
        <f t="shared" si="2"/>
        <v>30</v>
      </c>
      <c r="K29" s="26">
        <f t="shared" si="2"/>
        <v>0</v>
      </c>
      <c r="L29" s="34">
        <f t="shared" si="2"/>
        <v>4</v>
      </c>
      <c r="M29" s="85">
        <f t="shared" si="2"/>
        <v>105</v>
      </c>
      <c r="N29" s="26">
        <f t="shared" si="2"/>
        <v>0</v>
      </c>
      <c r="O29" s="34">
        <f t="shared" si="2"/>
        <v>12</v>
      </c>
      <c r="P29" s="85">
        <f t="shared" si="2"/>
        <v>0</v>
      </c>
      <c r="Q29" s="26">
        <f t="shared" si="2"/>
        <v>0</v>
      </c>
      <c r="R29" s="34">
        <f t="shared" si="2"/>
        <v>0</v>
      </c>
      <c r="S29" s="85">
        <f t="shared" si="2"/>
        <v>30</v>
      </c>
      <c r="T29" s="26">
        <f t="shared" si="2"/>
        <v>0</v>
      </c>
      <c r="U29" s="34">
        <f t="shared" si="2"/>
        <v>3</v>
      </c>
    </row>
    <row r="30" spans="1:21" s="18" customFormat="1" ht="15.75" customHeight="1">
      <c r="A30" s="70" t="s">
        <v>34</v>
      </c>
      <c r="B30" s="80"/>
      <c r="C30" s="92"/>
      <c r="D30" s="86"/>
      <c r="E30" s="27"/>
      <c r="F30" s="35"/>
      <c r="G30" s="86"/>
      <c r="H30" s="27"/>
      <c r="I30" s="35"/>
      <c r="J30" s="86"/>
      <c r="K30" s="27"/>
      <c r="L30" s="35"/>
      <c r="M30" s="86"/>
      <c r="N30" s="27"/>
      <c r="O30" s="35"/>
      <c r="P30" s="86"/>
      <c r="Q30" s="27"/>
      <c r="R30" s="35"/>
      <c r="S30" s="86"/>
      <c r="T30" s="27"/>
      <c r="U30" s="35"/>
    </row>
    <row r="31" spans="1:21" s="3" customFormat="1" ht="15">
      <c r="A31" s="53" t="s">
        <v>35</v>
      </c>
      <c r="B31" s="78">
        <f aca="true" t="shared" si="3" ref="B31:B37">SUM(D31+E31+G31+H31+J31+K31+M31+N31+P31+Q31+S31+T31)</f>
        <v>30</v>
      </c>
      <c r="C31" s="78">
        <f aca="true" t="shared" si="4" ref="C31:C37">SUM(F31+I31+L31+O31+R31+U31)</f>
        <v>2</v>
      </c>
      <c r="D31" s="43"/>
      <c r="E31" s="25"/>
      <c r="F31" s="33"/>
      <c r="G31" s="43"/>
      <c r="H31" s="25"/>
      <c r="I31" s="33"/>
      <c r="J31" s="43">
        <v>15</v>
      </c>
      <c r="K31" s="25"/>
      <c r="L31" s="33">
        <v>1</v>
      </c>
      <c r="M31" s="43">
        <v>15</v>
      </c>
      <c r="N31" s="25"/>
      <c r="O31" s="33">
        <v>1</v>
      </c>
      <c r="P31" s="43"/>
      <c r="Q31" s="25"/>
      <c r="R31" s="33"/>
      <c r="S31" s="43"/>
      <c r="T31" s="25"/>
      <c r="U31" s="33"/>
    </row>
    <row r="32" spans="1:21" s="3" customFormat="1" ht="15">
      <c r="A32" s="53" t="s">
        <v>36</v>
      </c>
      <c r="B32" s="78">
        <f t="shared" si="3"/>
        <v>30</v>
      </c>
      <c r="C32" s="78">
        <f t="shared" si="4"/>
        <v>5</v>
      </c>
      <c r="D32" s="43"/>
      <c r="E32" s="25"/>
      <c r="F32" s="33"/>
      <c r="G32" s="43"/>
      <c r="H32" s="25"/>
      <c r="I32" s="33"/>
      <c r="J32" s="43"/>
      <c r="K32" s="25"/>
      <c r="L32" s="33"/>
      <c r="M32" s="43"/>
      <c r="N32" s="25"/>
      <c r="O32" s="33"/>
      <c r="P32" s="43"/>
      <c r="Q32" s="25"/>
      <c r="R32" s="33"/>
      <c r="S32" s="43">
        <v>30</v>
      </c>
      <c r="T32" s="25"/>
      <c r="U32" s="33">
        <v>5</v>
      </c>
    </row>
    <row r="33" spans="1:21" s="3" customFormat="1" ht="15">
      <c r="A33" s="53" t="s">
        <v>30</v>
      </c>
      <c r="B33" s="78">
        <f t="shared" si="3"/>
        <v>30</v>
      </c>
      <c r="C33" s="78">
        <f t="shared" si="4"/>
        <v>6</v>
      </c>
      <c r="D33" s="43">
        <v>15</v>
      </c>
      <c r="E33" s="25"/>
      <c r="F33" s="33">
        <v>3</v>
      </c>
      <c r="G33" s="43">
        <v>15</v>
      </c>
      <c r="H33" s="25"/>
      <c r="I33" s="33">
        <v>3</v>
      </c>
      <c r="J33" s="43"/>
      <c r="K33" s="25"/>
      <c r="L33" s="33"/>
      <c r="M33" s="43"/>
      <c r="N33" s="25"/>
      <c r="O33" s="33"/>
      <c r="P33" s="43"/>
      <c r="Q33" s="25"/>
      <c r="R33" s="33"/>
      <c r="S33" s="43"/>
      <c r="T33" s="25"/>
      <c r="U33" s="33"/>
    </row>
    <row r="34" spans="1:21" s="3" customFormat="1" ht="15">
      <c r="A34" s="53" t="s">
        <v>37</v>
      </c>
      <c r="B34" s="78">
        <f t="shared" si="3"/>
        <v>45</v>
      </c>
      <c r="C34" s="78">
        <f t="shared" si="4"/>
        <v>2</v>
      </c>
      <c r="D34" s="43"/>
      <c r="E34" s="25"/>
      <c r="F34" s="33"/>
      <c r="G34" s="43"/>
      <c r="H34" s="25"/>
      <c r="I34" s="33"/>
      <c r="J34" s="43">
        <v>30</v>
      </c>
      <c r="K34" s="25"/>
      <c r="L34" s="33">
        <v>1</v>
      </c>
      <c r="M34" s="43">
        <v>15</v>
      </c>
      <c r="N34" s="25"/>
      <c r="O34" s="33">
        <v>1</v>
      </c>
      <c r="P34" s="43"/>
      <c r="Q34" s="25"/>
      <c r="R34" s="33"/>
      <c r="S34" s="43"/>
      <c r="T34" s="25"/>
      <c r="U34" s="33"/>
    </row>
    <row r="35" spans="1:21" s="3" customFormat="1" ht="15">
      <c r="A35" s="53" t="s">
        <v>69</v>
      </c>
      <c r="B35" s="78">
        <f t="shared" si="3"/>
        <v>30</v>
      </c>
      <c r="C35" s="78">
        <f t="shared" si="4"/>
        <v>4</v>
      </c>
      <c r="D35" s="43"/>
      <c r="E35" s="25"/>
      <c r="F35" s="33"/>
      <c r="G35" s="43"/>
      <c r="H35" s="25"/>
      <c r="I35" s="33"/>
      <c r="J35" s="43"/>
      <c r="K35" s="25"/>
      <c r="L35" s="33"/>
      <c r="M35" s="43"/>
      <c r="N35" s="25"/>
      <c r="O35" s="33"/>
      <c r="P35" s="43">
        <v>30</v>
      </c>
      <c r="Q35" s="25"/>
      <c r="R35" s="33">
        <v>4</v>
      </c>
      <c r="S35" s="43"/>
      <c r="T35" s="25"/>
      <c r="U35" s="33"/>
    </row>
    <row r="36" spans="1:21" s="3" customFormat="1" ht="15">
      <c r="A36" s="53" t="s">
        <v>53</v>
      </c>
      <c r="B36" s="78">
        <f t="shared" si="3"/>
        <v>30</v>
      </c>
      <c r="C36" s="78">
        <f t="shared" si="4"/>
        <v>4</v>
      </c>
      <c r="D36" s="43"/>
      <c r="E36" s="25"/>
      <c r="F36" s="33"/>
      <c r="G36" s="43"/>
      <c r="H36" s="25"/>
      <c r="I36" s="33"/>
      <c r="J36" s="43"/>
      <c r="K36" s="25"/>
      <c r="L36" s="33"/>
      <c r="M36" s="43"/>
      <c r="N36" s="25"/>
      <c r="O36" s="33"/>
      <c r="P36" s="43">
        <v>30</v>
      </c>
      <c r="Q36" s="25"/>
      <c r="R36" s="33">
        <v>4</v>
      </c>
      <c r="S36" s="43"/>
      <c r="T36" s="25"/>
      <c r="U36" s="33"/>
    </row>
    <row r="37" spans="1:21" s="3" customFormat="1" ht="15">
      <c r="A37" s="53" t="s">
        <v>38</v>
      </c>
      <c r="B37" s="78">
        <f t="shared" si="3"/>
        <v>30</v>
      </c>
      <c r="C37" s="78">
        <f t="shared" si="4"/>
        <v>5</v>
      </c>
      <c r="D37" s="43">
        <v>30</v>
      </c>
      <c r="E37" s="25"/>
      <c r="F37" s="33">
        <v>5</v>
      </c>
      <c r="G37" s="43"/>
      <c r="H37" s="25"/>
      <c r="I37" s="33"/>
      <c r="J37" s="43"/>
      <c r="K37" s="25"/>
      <c r="L37" s="33"/>
      <c r="M37" s="43"/>
      <c r="N37" s="25"/>
      <c r="O37" s="33"/>
      <c r="P37" s="43"/>
      <c r="Q37" s="25"/>
      <c r="R37" s="33"/>
      <c r="S37" s="43"/>
      <c r="T37" s="25"/>
      <c r="U37" s="33"/>
    </row>
    <row r="38" spans="1:21" s="3" customFormat="1" ht="15.75">
      <c r="A38" s="69" t="s">
        <v>33</v>
      </c>
      <c r="B38" s="81">
        <f aca="true" t="shared" si="5" ref="B38:U38">SUM(B31:B37)</f>
        <v>225</v>
      </c>
      <c r="C38" s="81">
        <f>SUM(C31:C37)</f>
        <v>28</v>
      </c>
      <c r="D38" s="74">
        <f t="shared" si="5"/>
        <v>45</v>
      </c>
      <c r="E38" s="52">
        <f t="shared" si="5"/>
        <v>0</v>
      </c>
      <c r="F38" s="81">
        <f t="shared" si="5"/>
        <v>8</v>
      </c>
      <c r="G38" s="74">
        <f t="shared" si="5"/>
        <v>15</v>
      </c>
      <c r="H38" s="52">
        <f t="shared" si="5"/>
        <v>0</v>
      </c>
      <c r="I38" s="81">
        <f t="shared" si="5"/>
        <v>3</v>
      </c>
      <c r="J38" s="74">
        <f t="shared" si="5"/>
        <v>45</v>
      </c>
      <c r="K38" s="52">
        <f t="shared" si="5"/>
        <v>0</v>
      </c>
      <c r="L38" s="81">
        <f t="shared" si="5"/>
        <v>2</v>
      </c>
      <c r="M38" s="74">
        <f t="shared" si="5"/>
        <v>30</v>
      </c>
      <c r="N38" s="52">
        <f t="shared" si="5"/>
        <v>0</v>
      </c>
      <c r="O38" s="81">
        <f t="shared" si="5"/>
        <v>2</v>
      </c>
      <c r="P38" s="74">
        <f t="shared" si="5"/>
        <v>60</v>
      </c>
      <c r="Q38" s="52">
        <f t="shared" si="5"/>
        <v>0</v>
      </c>
      <c r="R38" s="81">
        <f t="shared" si="5"/>
        <v>8</v>
      </c>
      <c r="S38" s="74">
        <f t="shared" si="5"/>
        <v>30</v>
      </c>
      <c r="T38" s="52">
        <f t="shared" si="5"/>
        <v>0</v>
      </c>
      <c r="U38" s="52">
        <f t="shared" si="5"/>
        <v>5</v>
      </c>
    </row>
    <row r="39" spans="1:21" s="18" customFormat="1" ht="15" customHeight="1">
      <c r="A39" s="70" t="s">
        <v>40</v>
      </c>
      <c r="B39" s="80"/>
      <c r="C39" s="92"/>
      <c r="D39" s="86"/>
      <c r="E39" s="27"/>
      <c r="F39" s="35"/>
      <c r="G39" s="86"/>
      <c r="H39" s="27"/>
      <c r="I39" s="35"/>
      <c r="J39" s="86"/>
      <c r="K39" s="27"/>
      <c r="L39" s="35"/>
      <c r="M39" s="86"/>
      <c r="N39" s="27"/>
      <c r="O39" s="35"/>
      <c r="P39" s="86"/>
      <c r="Q39" s="27"/>
      <c r="R39" s="35"/>
      <c r="S39" s="86"/>
      <c r="T39" s="27"/>
      <c r="U39" s="35"/>
    </row>
    <row r="40" spans="1:21" s="3" customFormat="1" ht="15">
      <c r="A40" s="68" t="s">
        <v>41</v>
      </c>
      <c r="B40" s="78">
        <f>SUM(D40+E40+G40+H40+J40+K40+M40+N40+P40+Q40+S40+T40)</f>
        <v>60</v>
      </c>
      <c r="C40" s="78">
        <f>SUM(F40+I40+L40+O40+R40+U40)</f>
        <v>7</v>
      </c>
      <c r="D40" s="43">
        <v>15</v>
      </c>
      <c r="E40" s="25"/>
      <c r="F40" s="33">
        <v>2</v>
      </c>
      <c r="G40" s="43">
        <v>15</v>
      </c>
      <c r="H40" s="25"/>
      <c r="I40" s="33">
        <v>2</v>
      </c>
      <c r="J40" s="43"/>
      <c r="K40" s="25"/>
      <c r="L40" s="33"/>
      <c r="M40" s="43">
        <v>15</v>
      </c>
      <c r="N40" s="25"/>
      <c r="O40" s="33">
        <v>2</v>
      </c>
      <c r="P40" s="43">
        <v>15</v>
      </c>
      <c r="Q40" s="25"/>
      <c r="R40" s="33">
        <v>1</v>
      </c>
      <c r="S40" s="43"/>
      <c r="T40" s="25"/>
      <c r="U40" s="33"/>
    </row>
    <row r="41" spans="1:21" s="3" customFormat="1" ht="15">
      <c r="A41" s="53" t="s">
        <v>42</v>
      </c>
      <c r="B41" s="78">
        <f>SUM(D41+E41+G41+H41+J41+K41+M41+N41+P41+Q41+S41+T41)</f>
        <v>15</v>
      </c>
      <c r="C41" s="78">
        <f>SUM(F41+I41+L41+O41+R41+U41)</f>
        <v>1</v>
      </c>
      <c r="D41" s="43"/>
      <c r="E41" s="25"/>
      <c r="F41" s="33"/>
      <c r="G41" s="107"/>
      <c r="H41" s="110"/>
      <c r="I41" s="39"/>
      <c r="J41" s="43"/>
      <c r="K41" s="25">
        <v>15</v>
      </c>
      <c r="L41" s="33">
        <v>1</v>
      </c>
      <c r="M41" s="43"/>
      <c r="N41" s="25"/>
      <c r="O41" s="33"/>
      <c r="P41" s="43"/>
      <c r="Q41" s="25"/>
      <c r="R41" s="33"/>
      <c r="S41" s="43"/>
      <c r="T41" s="25"/>
      <c r="U41" s="33"/>
    </row>
    <row r="42" spans="1:21" s="3" customFormat="1" ht="15">
      <c r="A42" s="53" t="s">
        <v>50</v>
      </c>
      <c r="B42" s="78">
        <f>SUM(D42+E42+G42+H42+J42+K42+M42+N42+P42+Q42+S42+T42)</f>
        <v>4</v>
      </c>
      <c r="C42" s="78">
        <f>SUM(F42+I42+L42+O42+R42+U42)</f>
        <v>1</v>
      </c>
      <c r="D42" s="43"/>
      <c r="E42" s="25"/>
      <c r="F42" s="33"/>
      <c r="G42" s="43"/>
      <c r="H42" s="25">
        <v>4</v>
      </c>
      <c r="I42" s="33">
        <v>1</v>
      </c>
      <c r="J42" s="43"/>
      <c r="K42" s="25"/>
      <c r="L42" s="33"/>
      <c r="M42" s="43"/>
      <c r="N42" s="25"/>
      <c r="O42" s="33"/>
      <c r="P42" s="43"/>
      <c r="Q42" s="25"/>
      <c r="R42" s="33"/>
      <c r="S42" s="43"/>
      <c r="T42" s="25"/>
      <c r="U42" s="33"/>
    </row>
    <row r="43" spans="1:21" s="3" customFormat="1" ht="15">
      <c r="A43" s="53" t="s">
        <v>12</v>
      </c>
      <c r="B43" s="78">
        <f>SUM(D43+E43+G43+H43+J43+K43+M43+N43+P43+Q43+S43+T43)</f>
        <v>30</v>
      </c>
      <c r="C43" s="78">
        <f>SUM(F43+I43+L43+O43+R43+U43)</f>
        <v>2</v>
      </c>
      <c r="D43" s="43"/>
      <c r="E43" s="25">
        <v>15</v>
      </c>
      <c r="F43" s="33">
        <v>1</v>
      </c>
      <c r="G43" s="107"/>
      <c r="H43" s="25">
        <v>15</v>
      </c>
      <c r="I43" s="33">
        <v>1</v>
      </c>
      <c r="J43" s="43"/>
      <c r="K43" s="25"/>
      <c r="L43" s="33"/>
      <c r="M43" s="43"/>
      <c r="N43" s="25"/>
      <c r="O43" s="33"/>
      <c r="P43" s="43"/>
      <c r="Q43" s="25"/>
      <c r="R43" s="33"/>
      <c r="S43" s="43"/>
      <c r="T43" s="25"/>
      <c r="U43" s="33"/>
    </row>
    <row r="44" spans="1:21" s="3" customFormat="1" ht="15">
      <c r="A44" s="68" t="s">
        <v>43</v>
      </c>
      <c r="B44" s="78">
        <f>SUM(D44+E44+G44+H44+J44+K44+M44+N44+P44+Q44+S44+T44)</f>
        <v>120</v>
      </c>
      <c r="C44" s="78">
        <f>SUM(F44+I44+L44+O44+R44+U44)</f>
        <v>6</v>
      </c>
      <c r="D44" s="43"/>
      <c r="E44" s="25">
        <v>15</v>
      </c>
      <c r="F44" s="33">
        <v>1</v>
      </c>
      <c r="G44" s="43"/>
      <c r="H44" s="25">
        <v>15</v>
      </c>
      <c r="I44" s="33">
        <v>1</v>
      </c>
      <c r="J44" s="43"/>
      <c r="K44" s="25">
        <v>15</v>
      </c>
      <c r="L44" s="33">
        <v>1</v>
      </c>
      <c r="M44" s="43"/>
      <c r="N44" s="25">
        <v>30</v>
      </c>
      <c r="O44" s="33">
        <v>1</v>
      </c>
      <c r="P44" s="43"/>
      <c r="Q44" s="25">
        <v>20</v>
      </c>
      <c r="R44" s="33">
        <v>1</v>
      </c>
      <c r="S44" s="43"/>
      <c r="T44" s="25">
        <v>25</v>
      </c>
      <c r="U44" s="33">
        <v>1</v>
      </c>
    </row>
    <row r="45" spans="1:21" s="3" customFormat="1" ht="15.75">
      <c r="A45" s="69" t="s">
        <v>33</v>
      </c>
      <c r="B45" s="79">
        <f aca="true" t="shared" si="6" ref="B45:N45">SUM(B40:B44)</f>
        <v>229</v>
      </c>
      <c r="C45" s="36">
        <f>SUM(C40:C44)</f>
        <v>17</v>
      </c>
      <c r="D45" s="87">
        <f t="shared" si="6"/>
        <v>15</v>
      </c>
      <c r="E45" s="28">
        <f t="shared" si="6"/>
        <v>30</v>
      </c>
      <c r="F45" s="36">
        <f t="shared" si="6"/>
        <v>4</v>
      </c>
      <c r="G45" s="87">
        <f t="shared" si="6"/>
        <v>15</v>
      </c>
      <c r="H45" s="28">
        <f t="shared" si="6"/>
        <v>34</v>
      </c>
      <c r="I45" s="36">
        <f t="shared" si="6"/>
        <v>5</v>
      </c>
      <c r="J45" s="87">
        <f t="shared" si="6"/>
        <v>0</v>
      </c>
      <c r="K45" s="28">
        <f t="shared" si="6"/>
        <v>30</v>
      </c>
      <c r="L45" s="36">
        <f t="shared" si="6"/>
        <v>2</v>
      </c>
      <c r="M45" s="87">
        <f t="shared" si="6"/>
        <v>15</v>
      </c>
      <c r="N45" s="28">
        <f t="shared" si="6"/>
        <v>30</v>
      </c>
      <c r="O45" s="36">
        <v>3</v>
      </c>
      <c r="P45" s="87">
        <f>SUM(P40:P44)</f>
        <v>15</v>
      </c>
      <c r="Q45" s="28">
        <f>SUM(Q40:Q44)</f>
        <v>20</v>
      </c>
      <c r="R45" s="36">
        <v>2</v>
      </c>
      <c r="S45" s="87">
        <f>SUM(S40:S44)</f>
        <v>0</v>
      </c>
      <c r="T45" s="28">
        <f>SUM(T40:T44)</f>
        <v>25</v>
      </c>
      <c r="U45" s="36">
        <f>SUM(U40:U44)</f>
        <v>1</v>
      </c>
    </row>
    <row r="46" spans="1:21" s="3" customFormat="1" ht="51">
      <c r="A46" s="71" t="s">
        <v>73</v>
      </c>
      <c r="B46" s="80"/>
      <c r="C46" s="92"/>
      <c r="D46" s="86"/>
      <c r="E46" s="27"/>
      <c r="F46" s="35"/>
      <c r="G46" s="86"/>
      <c r="H46" s="27"/>
      <c r="I46" s="35"/>
      <c r="J46" s="86"/>
      <c r="K46" s="27"/>
      <c r="L46" s="35"/>
      <c r="M46" s="86"/>
      <c r="N46" s="27"/>
      <c r="O46" s="35"/>
      <c r="P46" s="86"/>
      <c r="Q46" s="27"/>
      <c r="R46" s="35"/>
      <c r="S46" s="86"/>
      <c r="T46" s="27"/>
      <c r="U46" s="35"/>
    </row>
    <row r="47" spans="1:21" s="3" customFormat="1" ht="15">
      <c r="A47" s="54" t="s">
        <v>48</v>
      </c>
      <c r="B47" s="78">
        <f aca="true" t="shared" si="7" ref="B47:B54">SUM(D47+E47+G47+H47+J47+K47+M47+N47+P47+Q47+S47+T47)</f>
        <v>30</v>
      </c>
      <c r="C47" s="78">
        <f aca="true" t="shared" si="8" ref="C47:C54">SUM(F47+I47+L47+O47+R47+U47)</f>
        <v>4</v>
      </c>
      <c r="D47" s="88"/>
      <c r="E47" s="29"/>
      <c r="F47" s="37"/>
      <c r="G47" s="88"/>
      <c r="H47" s="29"/>
      <c r="I47" s="37"/>
      <c r="J47" s="88">
        <v>15</v>
      </c>
      <c r="K47" s="29"/>
      <c r="L47" s="37">
        <v>1</v>
      </c>
      <c r="M47" s="107">
        <v>15</v>
      </c>
      <c r="N47" s="25"/>
      <c r="O47" s="33">
        <v>3</v>
      </c>
      <c r="P47" s="43"/>
      <c r="Q47" s="25"/>
      <c r="R47" s="33"/>
      <c r="S47" s="43"/>
      <c r="T47" s="25"/>
      <c r="U47" s="33"/>
    </row>
    <row r="48" spans="1:21" s="3" customFormat="1" ht="15">
      <c r="A48" s="53" t="s">
        <v>45</v>
      </c>
      <c r="B48" s="78">
        <f t="shared" si="7"/>
        <v>30</v>
      </c>
      <c r="C48" s="78">
        <f t="shared" si="8"/>
        <v>4</v>
      </c>
      <c r="D48" s="88"/>
      <c r="E48" s="29">
        <v>15</v>
      </c>
      <c r="F48" s="37">
        <v>2</v>
      </c>
      <c r="G48" s="88"/>
      <c r="H48" s="29">
        <v>15</v>
      </c>
      <c r="I48" s="37">
        <v>2</v>
      </c>
      <c r="J48" s="88"/>
      <c r="K48" s="29"/>
      <c r="L48" s="37"/>
      <c r="M48" s="88"/>
      <c r="N48" s="29"/>
      <c r="O48" s="37"/>
      <c r="P48" s="88"/>
      <c r="Q48" s="29"/>
      <c r="R48" s="37"/>
      <c r="S48" s="88"/>
      <c r="T48" s="29"/>
      <c r="U48" s="37"/>
    </row>
    <row r="49" spans="1:21" s="3" customFormat="1" ht="15">
      <c r="A49" s="53" t="s">
        <v>46</v>
      </c>
      <c r="B49" s="78">
        <f t="shared" si="7"/>
        <v>15</v>
      </c>
      <c r="C49" s="78">
        <f t="shared" si="8"/>
        <v>2</v>
      </c>
      <c r="D49" s="88"/>
      <c r="E49" s="29"/>
      <c r="F49" s="37"/>
      <c r="G49" s="88"/>
      <c r="H49" s="29"/>
      <c r="I49" s="37"/>
      <c r="J49" s="88"/>
      <c r="K49" s="29">
        <v>15</v>
      </c>
      <c r="L49" s="37">
        <v>2</v>
      </c>
      <c r="M49" s="88"/>
      <c r="N49" s="29"/>
      <c r="O49" s="37"/>
      <c r="P49" s="88"/>
      <c r="Q49" s="29"/>
      <c r="R49" s="37"/>
      <c r="S49" s="88"/>
      <c r="T49" s="29"/>
      <c r="U49" s="37"/>
    </row>
    <row r="50" spans="1:21" s="3" customFormat="1" ht="15">
      <c r="A50" s="54" t="s">
        <v>47</v>
      </c>
      <c r="B50" s="78">
        <f t="shared" si="7"/>
        <v>15</v>
      </c>
      <c r="C50" s="78">
        <f t="shared" si="8"/>
        <v>1</v>
      </c>
      <c r="D50" s="88"/>
      <c r="E50" s="29"/>
      <c r="F50" s="37"/>
      <c r="G50" s="88"/>
      <c r="H50" s="29"/>
      <c r="I50" s="37"/>
      <c r="J50" s="88"/>
      <c r="K50" s="29">
        <v>15</v>
      </c>
      <c r="L50" s="37">
        <v>1</v>
      </c>
      <c r="M50" s="88"/>
      <c r="N50" s="29"/>
      <c r="O50" s="37"/>
      <c r="P50" s="88"/>
      <c r="Q50" s="29"/>
      <c r="R50" s="37"/>
      <c r="S50" s="88"/>
      <c r="T50" s="29"/>
      <c r="U50" s="37"/>
    </row>
    <row r="51" spans="1:21" s="3" customFormat="1" ht="15">
      <c r="A51" s="53" t="s">
        <v>44</v>
      </c>
      <c r="B51" s="78">
        <f t="shared" si="7"/>
        <v>30</v>
      </c>
      <c r="C51" s="78">
        <f t="shared" si="8"/>
        <v>4</v>
      </c>
      <c r="D51" s="43"/>
      <c r="E51" s="25"/>
      <c r="F51" s="33"/>
      <c r="G51" s="43"/>
      <c r="H51" s="25"/>
      <c r="I51" s="33"/>
      <c r="J51" s="43">
        <v>30</v>
      </c>
      <c r="K51" s="25"/>
      <c r="L51" s="33">
        <v>4</v>
      </c>
      <c r="M51" s="107"/>
      <c r="N51" s="25"/>
      <c r="O51" s="33"/>
      <c r="P51" s="43"/>
      <c r="Q51" s="25"/>
      <c r="R51" s="33"/>
      <c r="S51" s="43"/>
      <c r="T51" s="25"/>
      <c r="U51" s="33"/>
    </row>
    <row r="52" spans="1:21" s="3" customFormat="1" ht="15">
      <c r="A52" s="54" t="s">
        <v>52</v>
      </c>
      <c r="B52" s="78">
        <f t="shared" si="7"/>
        <v>60</v>
      </c>
      <c r="C52" s="78">
        <f t="shared" si="8"/>
        <v>10</v>
      </c>
      <c r="D52" s="43"/>
      <c r="E52" s="25"/>
      <c r="F52" s="33"/>
      <c r="G52" s="43"/>
      <c r="H52" s="25"/>
      <c r="I52" s="33"/>
      <c r="J52" s="107"/>
      <c r="K52" s="25"/>
      <c r="L52" s="33"/>
      <c r="M52" s="43"/>
      <c r="N52" s="25">
        <v>15</v>
      </c>
      <c r="O52" s="33">
        <v>3</v>
      </c>
      <c r="P52" s="43"/>
      <c r="Q52" s="25">
        <v>15</v>
      </c>
      <c r="R52" s="33">
        <v>3</v>
      </c>
      <c r="S52" s="43"/>
      <c r="T52" s="25">
        <v>30</v>
      </c>
      <c r="U52" s="33">
        <v>4</v>
      </c>
    </row>
    <row r="53" spans="1:21" s="3" customFormat="1" ht="15">
      <c r="A53" s="68" t="s">
        <v>39</v>
      </c>
      <c r="B53" s="78">
        <f t="shared" si="7"/>
        <v>30</v>
      </c>
      <c r="C53" s="78">
        <f t="shared" si="8"/>
        <v>6</v>
      </c>
      <c r="D53" s="43"/>
      <c r="E53" s="25"/>
      <c r="F53" s="33"/>
      <c r="G53" s="43">
        <v>30</v>
      </c>
      <c r="H53" s="25"/>
      <c r="I53" s="33">
        <v>6</v>
      </c>
      <c r="J53" s="43"/>
      <c r="K53" s="25"/>
      <c r="L53" s="33"/>
      <c r="M53" s="43"/>
      <c r="N53" s="25"/>
      <c r="O53" s="33"/>
      <c r="P53" s="43"/>
      <c r="Q53" s="25"/>
      <c r="R53" s="33"/>
      <c r="S53" s="43"/>
      <c r="T53" s="25"/>
      <c r="U53" s="33"/>
    </row>
    <row r="54" spans="1:21" s="3" customFormat="1" ht="15">
      <c r="A54" s="55" t="s">
        <v>62</v>
      </c>
      <c r="B54" s="78">
        <f t="shared" si="7"/>
        <v>30</v>
      </c>
      <c r="C54" s="78">
        <f t="shared" si="8"/>
        <v>4</v>
      </c>
      <c r="D54" s="89">
        <v>15</v>
      </c>
      <c r="E54" s="22"/>
      <c r="F54" s="38">
        <v>2</v>
      </c>
      <c r="G54" s="90">
        <v>15</v>
      </c>
      <c r="H54" s="22"/>
      <c r="I54" s="38">
        <v>2</v>
      </c>
      <c r="J54" s="90"/>
      <c r="K54" s="22"/>
      <c r="L54" s="38"/>
      <c r="M54" s="90"/>
      <c r="N54" s="22"/>
      <c r="O54" s="38"/>
      <c r="P54" s="90"/>
      <c r="Q54" s="22"/>
      <c r="R54" s="38"/>
      <c r="S54" s="90"/>
      <c r="T54" s="22"/>
      <c r="U54" s="38"/>
    </row>
    <row r="55" spans="1:21" s="3" customFormat="1" ht="15.75">
      <c r="A55" s="69" t="s">
        <v>33</v>
      </c>
      <c r="B55" s="79">
        <f>SUM(B47:B54)</f>
        <v>240</v>
      </c>
      <c r="C55" s="79">
        <f>SUM(C47:C54)</f>
        <v>35</v>
      </c>
      <c r="D55" s="75">
        <f aca="true" t="shared" si="9" ref="D55:U55">SUM(D47:D54)</f>
        <v>15</v>
      </c>
      <c r="E55" s="42">
        <f t="shared" si="9"/>
        <v>15</v>
      </c>
      <c r="F55" s="79">
        <f t="shared" si="9"/>
        <v>4</v>
      </c>
      <c r="G55" s="75">
        <f t="shared" si="9"/>
        <v>45</v>
      </c>
      <c r="H55" s="42">
        <f t="shared" si="9"/>
        <v>15</v>
      </c>
      <c r="I55" s="79">
        <f t="shared" si="9"/>
        <v>10</v>
      </c>
      <c r="J55" s="75">
        <f t="shared" si="9"/>
        <v>45</v>
      </c>
      <c r="K55" s="42">
        <f t="shared" si="9"/>
        <v>30</v>
      </c>
      <c r="L55" s="79">
        <f t="shared" si="9"/>
        <v>8</v>
      </c>
      <c r="M55" s="75">
        <f t="shared" si="9"/>
        <v>15</v>
      </c>
      <c r="N55" s="42">
        <f t="shared" si="9"/>
        <v>15</v>
      </c>
      <c r="O55" s="79">
        <f t="shared" si="9"/>
        <v>6</v>
      </c>
      <c r="P55" s="75">
        <f t="shared" si="9"/>
        <v>0</v>
      </c>
      <c r="Q55" s="42">
        <f t="shared" si="9"/>
        <v>15</v>
      </c>
      <c r="R55" s="79">
        <f t="shared" si="9"/>
        <v>3</v>
      </c>
      <c r="S55" s="75">
        <f t="shared" si="9"/>
        <v>0</v>
      </c>
      <c r="T55" s="42">
        <f t="shared" si="9"/>
        <v>30</v>
      </c>
      <c r="U55" s="42">
        <f t="shared" si="9"/>
        <v>4</v>
      </c>
    </row>
    <row r="56" spans="1:21" s="18" customFormat="1" ht="25.5">
      <c r="A56" s="71" t="s">
        <v>72</v>
      </c>
      <c r="B56" s="80"/>
      <c r="C56" s="92"/>
      <c r="D56" s="86"/>
      <c r="E56" s="27"/>
      <c r="F56" s="35"/>
      <c r="G56" s="86"/>
      <c r="H56" s="27"/>
      <c r="I56" s="35"/>
      <c r="J56" s="86"/>
      <c r="K56" s="27"/>
      <c r="L56" s="35"/>
      <c r="M56" s="86"/>
      <c r="N56" s="27"/>
      <c r="O56" s="35"/>
      <c r="P56" s="86"/>
      <c r="Q56" s="27"/>
      <c r="R56" s="35"/>
      <c r="S56" s="86"/>
      <c r="T56" s="27"/>
      <c r="U56" s="35"/>
    </row>
    <row r="57" spans="1:21" s="2" customFormat="1" ht="15">
      <c r="A57" s="53" t="s">
        <v>77</v>
      </c>
      <c r="B57" s="78">
        <f aca="true" t="shared" si="10" ref="B57:B76">SUM(D57+E57+G57+H57+J57+K57+M57+N57+P57+Q57+S57+T57)</f>
        <v>15</v>
      </c>
      <c r="C57" s="93">
        <f>SUM(F57+I57+L57+O57+R57+U57)</f>
        <v>3</v>
      </c>
      <c r="D57" s="88"/>
      <c r="E57" s="29"/>
      <c r="F57" s="37"/>
      <c r="G57" s="88"/>
      <c r="H57" s="29"/>
      <c r="I57" s="37"/>
      <c r="J57" s="88"/>
      <c r="K57" s="29"/>
      <c r="L57" s="37"/>
      <c r="M57" s="88"/>
      <c r="N57" s="29"/>
      <c r="O57" s="37"/>
      <c r="P57" s="88"/>
      <c r="Q57" s="29"/>
      <c r="R57" s="37"/>
      <c r="S57" s="88"/>
      <c r="T57" s="57">
        <v>15</v>
      </c>
      <c r="U57" s="57">
        <v>3</v>
      </c>
    </row>
    <row r="58" spans="1:21" s="2" customFormat="1" ht="15">
      <c r="A58" s="54" t="s">
        <v>78</v>
      </c>
      <c r="B58" s="78">
        <f t="shared" si="10"/>
        <v>15</v>
      </c>
      <c r="C58" s="93">
        <f aca="true" t="shared" si="11" ref="C58:C76">SUM(F58+I58+L58+O58+R58+U58)</f>
        <v>1</v>
      </c>
      <c r="D58" s="88"/>
      <c r="E58" s="29"/>
      <c r="F58" s="37"/>
      <c r="G58" s="88"/>
      <c r="H58" s="29"/>
      <c r="I58" s="37"/>
      <c r="J58" s="88"/>
      <c r="K58" s="29"/>
      <c r="L58" s="37"/>
      <c r="M58" s="88"/>
      <c r="N58" s="29"/>
      <c r="O58" s="37"/>
      <c r="P58" s="88"/>
      <c r="Q58" s="29">
        <v>15</v>
      </c>
      <c r="R58" s="37">
        <v>1</v>
      </c>
      <c r="S58" s="88"/>
      <c r="T58" s="57"/>
      <c r="U58" s="57"/>
    </row>
    <row r="59" spans="1:21" s="2" customFormat="1" ht="15">
      <c r="A59" s="55" t="s">
        <v>55</v>
      </c>
      <c r="B59" s="78">
        <f t="shared" si="10"/>
        <v>15</v>
      </c>
      <c r="C59" s="93">
        <f t="shared" si="11"/>
        <v>3</v>
      </c>
      <c r="D59" s="90"/>
      <c r="E59" s="22"/>
      <c r="F59" s="38"/>
      <c r="G59" s="90"/>
      <c r="H59" s="22"/>
      <c r="I59" s="38"/>
      <c r="J59" s="90">
        <v>15</v>
      </c>
      <c r="K59" s="22"/>
      <c r="L59" s="38">
        <v>3</v>
      </c>
      <c r="M59" s="90"/>
      <c r="N59" s="22"/>
      <c r="O59" s="38"/>
      <c r="P59" s="90"/>
      <c r="Q59" s="22"/>
      <c r="R59" s="38"/>
      <c r="S59" s="90"/>
      <c r="T59" s="58"/>
      <c r="U59" s="58"/>
    </row>
    <row r="60" spans="1:21" s="2" customFormat="1" ht="15">
      <c r="A60" s="55" t="s">
        <v>56</v>
      </c>
      <c r="B60" s="78">
        <f t="shared" si="10"/>
        <v>15</v>
      </c>
      <c r="C60" s="93">
        <f t="shared" si="11"/>
        <v>1</v>
      </c>
      <c r="D60" s="89"/>
      <c r="E60" s="22"/>
      <c r="F60" s="38"/>
      <c r="G60" s="90"/>
      <c r="H60" s="22"/>
      <c r="I60" s="38"/>
      <c r="J60" s="90">
        <v>15</v>
      </c>
      <c r="K60" s="22"/>
      <c r="L60" s="38">
        <v>1</v>
      </c>
      <c r="M60" s="90"/>
      <c r="N60" s="22"/>
      <c r="O60" s="38"/>
      <c r="P60" s="90"/>
      <c r="Q60" s="22"/>
      <c r="R60" s="38"/>
      <c r="S60" s="90"/>
      <c r="T60" s="58"/>
      <c r="U60" s="58"/>
    </row>
    <row r="61" spans="1:21" s="2" customFormat="1" ht="15">
      <c r="A61" s="55" t="s">
        <v>57</v>
      </c>
      <c r="B61" s="78">
        <f t="shared" si="10"/>
        <v>15</v>
      </c>
      <c r="C61" s="93">
        <f t="shared" si="11"/>
        <v>1</v>
      </c>
      <c r="D61" s="89"/>
      <c r="E61" s="22"/>
      <c r="F61" s="38"/>
      <c r="G61" s="90"/>
      <c r="H61" s="22"/>
      <c r="I61" s="38"/>
      <c r="J61" s="90"/>
      <c r="K61" s="22">
        <v>15</v>
      </c>
      <c r="L61" s="38">
        <v>1</v>
      </c>
      <c r="M61" s="90"/>
      <c r="N61" s="22"/>
      <c r="O61" s="38"/>
      <c r="P61" s="90"/>
      <c r="Q61" s="22"/>
      <c r="R61" s="38"/>
      <c r="S61" s="90"/>
      <c r="T61" s="58"/>
      <c r="U61" s="58"/>
    </row>
    <row r="62" spans="1:21" s="2" customFormat="1" ht="15">
      <c r="A62" s="55" t="s">
        <v>58</v>
      </c>
      <c r="B62" s="78">
        <f t="shared" si="10"/>
        <v>15</v>
      </c>
      <c r="C62" s="93">
        <f t="shared" si="11"/>
        <v>0</v>
      </c>
      <c r="D62" s="89"/>
      <c r="E62" s="22"/>
      <c r="F62" s="38"/>
      <c r="G62" s="90"/>
      <c r="H62" s="22"/>
      <c r="I62" s="38"/>
      <c r="J62" s="90">
        <v>15</v>
      </c>
      <c r="K62" s="22"/>
      <c r="L62" s="38"/>
      <c r="M62" s="90"/>
      <c r="N62" s="22"/>
      <c r="O62" s="38"/>
      <c r="P62" s="90"/>
      <c r="Q62" s="22"/>
      <c r="R62" s="38"/>
      <c r="S62" s="90"/>
      <c r="T62" s="58"/>
      <c r="U62" s="58"/>
    </row>
    <row r="63" spans="1:21" s="2" customFormat="1" ht="15">
      <c r="A63" s="55" t="s">
        <v>59</v>
      </c>
      <c r="B63" s="78">
        <f t="shared" si="10"/>
        <v>15</v>
      </c>
      <c r="C63" s="93">
        <f t="shared" si="11"/>
        <v>2</v>
      </c>
      <c r="D63" s="89"/>
      <c r="E63" s="22"/>
      <c r="F63" s="38"/>
      <c r="G63" s="90"/>
      <c r="H63" s="22"/>
      <c r="I63" s="38"/>
      <c r="J63" s="90"/>
      <c r="K63" s="22">
        <v>15</v>
      </c>
      <c r="L63" s="38">
        <v>2</v>
      </c>
      <c r="M63" s="90"/>
      <c r="N63" s="22"/>
      <c r="O63" s="38"/>
      <c r="P63" s="90"/>
      <c r="Q63" s="22"/>
      <c r="R63" s="38"/>
      <c r="S63" s="90"/>
      <c r="T63" s="58"/>
      <c r="U63" s="58"/>
    </row>
    <row r="64" spans="1:21" s="2" customFormat="1" ht="15">
      <c r="A64" s="55" t="s">
        <v>60</v>
      </c>
      <c r="B64" s="78">
        <f t="shared" si="10"/>
        <v>15</v>
      </c>
      <c r="C64" s="93">
        <f t="shared" si="11"/>
        <v>2</v>
      </c>
      <c r="D64" s="89"/>
      <c r="E64" s="22"/>
      <c r="F64" s="38"/>
      <c r="G64" s="90"/>
      <c r="H64" s="22"/>
      <c r="I64" s="38"/>
      <c r="J64" s="90"/>
      <c r="K64" s="22">
        <v>15</v>
      </c>
      <c r="L64" s="38">
        <v>2</v>
      </c>
      <c r="M64" s="90"/>
      <c r="N64" s="22"/>
      <c r="O64" s="38"/>
      <c r="P64" s="90"/>
      <c r="Q64" s="22"/>
      <c r="R64" s="38"/>
      <c r="S64" s="90"/>
      <c r="T64" s="58"/>
      <c r="U64" s="58"/>
    </row>
    <row r="65" spans="1:21" s="2" customFormat="1" ht="15">
      <c r="A65" s="55" t="s">
        <v>70</v>
      </c>
      <c r="B65" s="78">
        <f t="shared" si="10"/>
        <v>15</v>
      </c>
      <c r="C65" s="93">
        <f t="shared" si="11"/>
        <v>2</v>
      </c>
      <c r="D65" s="89"/>
      <c r="E65" s="22"/>
      <c r="F65" s="38"/>
      <c r="G65" s="90"/>
      <c r="H65" s="22"/>
      <c r="I65" s="38"/>
      <c r="J65" s="90"/>
      <c r="K65" s="22"/>
      <c r="L65" s="38"/>
      <c r="M65" s="90"/>
      <c r="N65" s="22">
        <v>15</v>
      </c>
      <c r="O65" s="38">
        <v>2</v>
      </c>
      <c r="P65" s="90"/>
      <c r="Q65" s="22"/>
      <c r="R65" s="38"/>
      <c r="S65" s="90"/>
      <c r="T65" s="58"/>
      <c r="U65" s="58"/>
    </row>
    <row r="66" spans="1:21" s="2" customFormat="1" ht="15">
      <c r="A66" s="55" t="s">
        <v>79</v>
      </c>
      <c r="B66" s="78">
        <f t="shared" si="10"/>
        <v>30</v>
      </c>
      <c r="C66" s="93">
        <f t="shared" si="11"/>
        <v>3</v>
      </c>
      <c r="D66" s="89"/>
      <c r="E66" s="22"/>
      <c r="F66" s="38"/>
      <c r="G66" s="90"/>
      <c r="H66" s="22"/>
      <c r="I66" s="38"/>
      <c r="J66" s="90"/>
      <c r="K66" s="22"/>
      <c r="L66" s="38"/>
      <c r="M66" s="90"/>
      <c r="N66" s="22"/>
      <c r="O66" s="38"/>
      <c r="P66" s="90"/>
      <c r="Q66" s="22"/>
      <c r="R66" s="38"/>
      <c r="S66" s="90">
        <v>30</v>
      </c>
      <c r="T66" s="58"/>
      <c r="U66" s="58">
        <v>3</v>
      </c>
    </row>
    <row r="67" spans="1:21" s="2" customFormat="1" ht="15">
      <c r="A67" s="55" t="s">
        <v>80</v>
      </c>
      <c r="B67" s="78">
        <f t="shared" si="10"/>
        <v>20</v>
      </c>
      <c r="C67" s="93">
        <f t="shared" si="11"/>
        <v>1</v>
      </c>
      <c r="D67" s="89"/>
      <c r="E67" s="22"/>
      <c r="F67" s="38"/>
      <c r="G67" s="90"/>
      <c r="H67" s="22"/>
      <c r="I67" s="38"/>
      <c r="J67" s="90"/>
      <c r="K67" s="22"/>
      <c r="L67" s="38"/>
      <c r="M67" s="90"/>
      <c r="N67" s="22"/>
      <c r="O67" s="38"/>
      <c r="P67" s="90"/>
      <c r="Q67" s="22">
        <v>20</v>
      </c>
      <c r="R67" s="38">
        <v>1</v>
      </c>
      <c r="S67" s="90"/>
      <c r="T67" s="58"/>
      <c r="U67" s="58"/>
    </row>
    <row r="68" spans="1:21" s="2" customFormat="1" ht="15">
      <c r="A68" s="55" t="s">
        <v>81</v>
      </c>
      <c r="B68" s="78">
        <f t="shared" si="10"/>
        <v>15</v>
      </c>
      <c r="C68" s="93">
        <f t="shared" si="11"/>
        <v>1</v>
      </c>
      <c r="D68" s="89"/>
      <c r="E68" s="22"/>
      <c r="F68" s="38"/>
      <c r="G68" s="90"/>
      <c r="H68" s="22"/>
      <c r="I68" s="38"/>
      <c r="J68" s="90"/>
      <c r="K68" s="22"/>
      <c r="L68" s="38"/>
      <c r="M68" s="90"/>
      <c r="N68" s="22"/>
      <c r="O68" s="38"/>
      <c r="P68" s="90"/>
      <c r="Q68" s="22">
        <v>15</v>
      </c>
      <c r="R68" s="38">
        <v>1</v>
      </c>
      <c r="S68" s="90"/>
      <c r="T68" s="58"/>
      <c r="U68" s="58"/>
    </row>
    <row r="69" spans="1:21" s="2" customFormat="1" ht="30">
      <c r="A69" s="95" t="s">
        <v>82</v>
      </c>
      <c r="B69" s="96">
        <f t="shared" si="10"/>
        <v>15</v>
      </c>
      <c r="C69" s="97">
        <f t="shared" si="11"/>
        <v>3</v>
      </c>
      <c r="D69" s="98"/>
      <c r="E69" s="105"/>
      <c r="F69" s="109"/>
      <c r="G69" s="108"/>
      <c r="H69" s="105"/>
      <c r="I69" s="109"/>
      <c r="J69" s="108"/>
      <c r="K69" s="105"/>
      <c r="L69" s="109"/>
      <c r="M69" s="108"/>
      <c r="N69" s="105"/>
      <c r="O69" s="109"/>
      <c r="P69" s="108"/>
      <c r="Q69" s="105"/>
      <c r="R69" s="109"/>
      <c r="S69" s="108"/>
      <c r="T69" s="99">
        <v>15</v>
      </c>
      <c r="U69" s="99">
        <v>3</v>
      </c>
    </row>
    <row r="70" spans="1:21" s="2" customFormat="1" ht="30">
      <c r="A70" s="95" t="s">
        <v>83</v>
      </c>
      <c r="B70" s="96">
        <f t="shared" si="10"/>
        <v>15</v>
      </c>
      <c r="C70" s="97">
        <f t="shared" si="11"/>
        <v>2</v>
      </c>
      <c r="D70" s="98"/>
      <c r="E70" s="105"/>
      <c r="F70" s="109"/>
      <c r="G70" s="108"/>
      <c r="H70" s="105"/>
      <c r="I70" s="109"/>
      <c r="J70" s="108"/>
      <c r="K70" s="105"/>
      <c r="L70" s="109"/>
      <c r="M70" s="108"/>
      <c r="N70" s="105"/>
      <c r="O70" s="109"/>
      <c r="P70" s="108"/>
      <c r="Q70" s="105"/>
      <c r="R70" s="109"/>
      <c r="S70" s="108"/>
      <c r="T70" s="99">
        <v>15</v>
      </c>
      <c r="U70" s="99">
        <v>2</v>
      </c>
    </row>
    <row r="71" spans="1:21" s="2" customFormat="1" ht="15" customHeight="1">
      <c r="A71" s="55" t="s">
        <v>84</v>
      </c>
      <c r="B71" s="78">
        <f t="shared" si="10"/>
        <v>30</v>
      </c>
      <c r="C71" s="93">
        <f t="shared" si="11"/>
        <v>4</v>
      </c>
      <c r="D71" s="89"/>
      <c r="E71" s="22"/>
      <c r="F71" s="38"/>
      <c r="G71" s="90"/>
      <c r="H71" s="22"/>
      <c r="I71" s="38"/>
      <c r="J71" s="90"/>
      <c r="K71" s="22"/>
      <c r="L71" s="38"/>
      <c r="M71" s="90"/>
      <c r="N71" s="22"/>
      <c r="O71" s="38"/>
      <c r="P71" s="90"/>
      <c r="Q71" s="22"/>
      <c r="R71" s="38"/>
      <c r="S71" s="90"/>
      <c r="T71" s="58">
        <v>30</v>
      </c>
      <c r="U71" s="58">
        <v>4</v>
      </c>
    </row>
    <row r="72" spans="1:21" s="2" customFormat="1" ht="15" customHeight="1">
      <c r="A72" s="55" t="s">
        <v>85</v>
      </c>
      <c r="B72" s="78">
        <f t="shared" si="10"/>
        <v>15</v>
      </c>
      <c r="C72" s="93">
        <f t="shared" si="11"/>
        <v>1</v>
      </c>
      <c r="D72" s="89"/>
      <c r="E72" s="22"/>
      <c r="F72" s="38"/>
      <c r="G72" s="90"/>
      <c r="H72" s="22"/>
      <c r="I72" s="38"/>
      <c r="J72" s="90"/>
      <c r="K72" s="22"/>
      <c r="L72" s="38"/>
      <c r="M72" s="90"/>
      <c r="N72" s="22"/>
      <c r="O72" s="38"/>
      <c r="P72" s="90"/>
      <c r="Q72" s="22">
        <v>15</v>
      </c>
      <c r="R72" s="38">
        <v>1</v>
      </c>
      <c r="S72" s="90"/>
      <c r="T72" s="58"/>
      <c r="U72" s="58"/>
    </row>
    <row r="73" spans="1:21" s="2" customFormat="1" ht="30.75" customHeight="1">
      <c r="A73" s="56" t="s">
        <v>86</v>
      </c>
      <c r="B73" s="78">
        <f t="shared" si="10"/>
        <v>15</v>
      </c>
      <c r="C73" s="93">
        <f t="shared" si="11"/>
        <v>1</v>
      </c>
      <c r="D73" s="89"/>
      <c r="E73" s="22"/>
      <c r="F73" s="38"/>
      <c r="G73" s="90"/>
      <c r="H73" s="22"/>
      <c r="I73" s="38"/>
      <c r="J73" s="90"/>
      <c r="K73" s="22"/>
      <c r="L73" s="38"/>
      <c r="M73" s="90"/>
      <c r="N73" s="22"/>
      <c r="O73" s="38"/>
      <c r="P73" s="90"/>
      <c r="Q73" s="22">
        <v>15</v>
      </c>
      <c r="R73" s="38">
        <v>1</v>
      </c>
      <c r="S73" s="90"/>
      <c r="T73" s="58"/>
      <c r="U73" s="58"/>
    </row>
    <row r="74" spans="1:21" s="2" customFormat="1" ht="29.25" customHeight="1">
      <c r="A74" s="56" t="s">
        <v>87</v>
      </c>
      <c r="B74" s="78">
        <f t="shared" si="10"/>
        <v>15</v>
      </c>
      <c r="C74" s="93">
        <f t="shared" si="11"/>
        <v>1</v>
      </c>
      <c r="D74" s="89"/>
      <c r="E74" s="22"/>
      <c r="F74" s="38"/>
      <c r="G74" s="90"/>
      <c r="H74" s="22"/>
      <c r="I74" s="38"/>
      <c r="J74" s="90"/>
      <c r="K74" s="22"/>
      <c r="L74" s="38"/>
      <c r="M74" s="90"/>
      <c r="N74" s="22"/>
      <c r="O74" s="38"/>
      <c r="P74" s="90"/>
      <c r="Q74" s="22">
        <v>15</v>
      </c>
      <c r="R74" s="38">
        <v>1</v>
      </c>
      <c r="S74" s="90"/>
      <c r="T74" s="58"/>
      <c r="U74" s="58"/>
    </row>
    <row r="75" spans="1:21" s="2" customFormat="1" ht="15" customHeight="1">
      <c r="A75" s="56" t="s">
        <v>88</v>
      </c>
      <c r="B75" s="78">
        <f t="shared" si="10"/>
        <v>15</v>
      </c>
      <c r="C75" s="93">
        <f t="shared" si="11"/>
        <v>1</v>
      </c>
      <c r="D75" s="89"/>
      <c r="E75" s="22"/>
      <c r="F75" s="38"/>
      <c r="G75" s="90"/>
      <c r="H75" s="22"/>
      <c r="I75" s="38"/>
      <c r="J75" s="90"/>
      <c r="K75" s="22"/>
      <c r="L75" s="38"/>
      <c r="M75" s="90"/>
      <c r="N75" s="22"/>
      <c r="O75" s="38"/>
      <c r="P75" s="90"/>
      <c r="Q75" s="22">
        <v>15</v>
      </c>
      <c r="R75" s="38">
        <v>1</v>
      </c>
      <c r="S75" s="90"/>
      <c r="T75" s="58"/>
      <c r="U75" s="58"/>
    </row>
    <row r="76" spans="1:21" s="2" customFormat="1" ht="15" customHeight="1">
      <c r="A76" s="56" t="s">
        <v>89</v>
      </c>
      <c r="B76" s="78">
        <f t="shared" si="10"/>
        <v>30</v>
      </c>
      <c r="C76" s="93">
        <f t="shared" si="11"/>
        <v>2</v>
      </c>
      <c r="D76" s="89"/>
      <c r="E76" s="22"/>
      <c r="F76" s="38"/>
      <c r="G76" s="90"/>
      <c r="H76" s="22"/>
      <c r="I76" s="38"/>
      <c r="J76" s="90"/>
      <c r="K76" s="22"/>
      <c r="L76" s="38"/>
      <c r="M76" s="90"/>
      <c r="N76" s="22"/>
      <c r="O76" s="38"/>
      <c r="P76" s="90"/>
      <c r="Q76" s="22">
        <v>30</v>
      </c>
      <c r="R76" s="38">
        <v>2</v>
      </c>
      <c r="S76" s="90"/>
      <c r="T76" s="58"/>
      <c r="U76" s="58"/>
    </row>
    <row r="77" spans="1:21" s="2" customFormat="1" ht="16.5" thickBot="1">
      <c r="A77" s="72" t="s">
        <v>33</v>
      </c>
      <c r="B77" s="82">
        <f>SUM(B57:B76)</f>
        <v>350</v>
      </c>
      <c r="C77" s="82">
        <f>SUM(C57:C76)</f>
        <v>35</v>
      </c>
      <c r="D77" s="76">
        <f aca="true" t="shared" si="12" ref="D77:U77">SUM(D57:D76)</f>
        <v>0</v>
      </c>
      <c r="E77" s="30">
        <f t="shared" si="12"/>
        <v>0</v>
      </c>
      <c r="F77" s="82">
        <f t="shared" si="12"/>
        <v>0</v>
      </c>
      <c r="G77" s="76">
        <f t="shared" si="12"/>
        <v>0</v>
      </c>
      <c r="H77" s="30">
        <f t="shared" si="12"/>
        <v>0</v>
      </c>
      <c r="I77" s="82">
        <f t="shared" si="12"/>
        <v>0</v>
      </c>
      <c r="J77" s="76">
        <f t="shared" si="12"/>
        <v>45</v>
      </c>
      <c r="K77" s="30">
        <f t="shared" si="12"/>
        <v>45</v>
      </c>
      <c r="L77" s="82">
        <f t="shared" si="12"/>
        <v>9</v>
      </c>
      <c r="M77" s="76">
        <f t="shared" si="12"/>
        <v>0</v>
      </c>
      <c r="N77" s="30">
        <f t="shared" si="12"/>
        <v>15</v>
      </c>
      <c r="O77" s="82">
        <f t="shared" si="12"/>
        <v>2</v>
      </c>
      <c r="P77" s="76">
        <f t="shared" si="12"/>
        <v>0</v>
      </c>
      <c r="Q77" s="30">
        <f t="shared" si="12"/>
        <v>140</v>
      </c>
      <c r="R77" s="82">
        <f t="shared" si="12"/>
        <v>9</v>
      </c>
      <c r="S77" s="76">
        <f t="shared" si="12"/>
        <v>30</v>
      </c>
      <c r="T77" s="30">
        <f t="shared" si="12"/>
        <v>75</v>
      </c>
      <c r="U77" s="30">
        <f t="shared" si="12"/>
        <v>15</v>
      </c>
    </row>
    <row r="78" spans="1:21" s="19" customFormat="1" ht="16.5" thickBot="1">
      <c r="A78" s="73" t="s">
        <v>22</v>
      </c>
      <c r="B78" s="20">
        <f aca="true" t="shared" si="13" ref="B78:U78">SUM(B29+B38+B45+B55+B77)</f>
        <v>1389</v>
      </c>
      <c r="C78" s="94">
        <f>SUM(C29+C38+C45+C55+C77)</f>
        <v>160</v>
      </c>
      <c r="D78" s="77">
        <f t="shared" si="13"/>
        <v>165</v>
      </c>
      <c r="E78" s="106">
        <f t="shared" si="13"/>
        <v>45</v>
      </c>
      <c r="F78" s="20">
        <f t="shared" si="13"/>
        <v>30</v>
      </c>
      <c r="G78" s="77">
        <f t="shared" si="13"/>
        <v>165</v>
      </c>
      <c r="H78" s="106">
        <f t="shared" si="13"/>
        <v>49</v>
      </c>
      <c r="I78" s="20">
        <f t="shared" si="13"/>
        <v>30</v>
      </c>
      <c r="J78" s="77">
        <f t="shared" si="13"/>
        <v>165</v>
      </c>
      <c r="K78" s="106">
        <f t="shared" si="13"/>
        <v>105</v>
      </c>
      <c r="L78" s="20">
        <f t="shared" si="13"/>
        <v>25</v>
      </c>
      <c r="M78" s="77">
        <f t="shared" si="13"/>
        <v>165</v>
      </c>
      <c r="N78" s="106">
        <f t="shared" si="13"/>
        <v>60</v>
      </c>
      <c r="O78" s="20">
        <f t="shared" si="13"/>
        <v>25</v>
      </c>
      <c r="P78" s="77">
        <f t="shared" si="13"/>
        <v>75</v>
      </c>
      <c r="Q78" s="106">
        <f t="shared" si="13"/>
        <v>175</v>
      </c>
      <c r="R78" s="20">
        <f t="shared" si="13"/>
        <v>22</v>
      </c>
      <c r="S78" s="77">
        <f t="shared" si="13"/>
        <v>90</v>
      </c>
      <c r="T78" s="20">
        <f t="shared" si="13"/>
        <v>130</v>
      </c>
      <c r="U78" s="20">
        <f t="shared" si="13"/>
        <v>28</v>
      </c>
    </row>
    <row r="79" spans="1:20" s="2" customFormat="1" ht="12">
      <c r="A79" s="4"/>
      <c r="D79" s="1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1" s="2" customFormat="1" ht="15">
      <c r="A80" s="44" t="s">
        <v>71</v>
      </c>
      <c r="B80" s="45">
        <f>SUM(C80+D80+E80+G80+H80+J80+K80+M80+N80+P80+Q80+S80)</f>
        <v>170</v>
      </c>
      <c r="C80" s="46">
        <f>SUM(L80+O80+R80+U80)</f>
        <v>20</v>
      </c>
      <c r="D80" s="47"/>
      <c r="E80" s="47"/>
      <c r="F80" s="48"/>
      <c r="G80" s="47"/>
      <c r="H80" s="47"/>
      <c r="I80" s="48"/>
      <c r="J80" s="47">
        <v>40</v>
      </c>
      <c r="K80" s="47"/>
      <c r="L80" s="48">
        <v>5</v>
      </c>
      <c r="M80" s="47">
        <v>40</v>
      </c>
      <c r="N80" s="47"/>
      <c r="O80" s="48">
        <v>5</v>
      </c>
      <c r="P80" s="47">
        <v>40</v>
      </c>
      <c r="Q80" s="47"/>
      <c r="R80" s="48">
        <v>5</v>
      </c>
      <c r="S80" s="47">
        <v>30</v>
      </c>
      <c r="T80" s="49"/>
      <c r="U80" s="48">
        <v>5</v>
      </c>
    </row>
    <row r="81" spans="1:20" s="2" customFormat="1" ht="12">
      <c r="A81" s="4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4" ht="12.75">
      <c r="A82" s="7"/>
      <c r="D82" s="8"/>
    </row>
    <row r="83" spans="1:6" ht="12.75">
      <c r="A83" s="9" t="s">
        <v>15</v>
      </c>
      <c r="B83" s="10" t="s">
        <v>16</v>
      </c>
      <c r="C83" s="50"/>
      <c r="D83" s="63" t="s">
        <v>75</v>
      </c>
      <c r="E83" s="64" t="s">
        <v>76</v>
      </c>
      <c r="F83" s="64"/>
    </row>
    <row r="84" spans="1:4" ht="12.75">
      <c r="A84" s="41" t="s">
        <v>63</v>
      </c>
      <c r="B84" s="10">
        <f>SUM(B29)</f>
        <v>345</v>
      </c>
      <c r="C84" s="50"/>
      <c r="D84" s="51"/>
    </row>
    <row r="85" spans="1:4" ht="12.75">
      <c r="A85" s="41" t="s">
        <v>64</v>
      </c>
      <c r="B85" s="10">
        <f>B38</f>
        <v>225</v>
      </c>
      <c r="C85" s="50"/>
      <c r="D85" s="51"/>
    </row>
    <row r="86" spans="1:4" ht="12.75">
      <c r="A86" s="11" t="s">
        <v>65</v>
      </c>
      <c r="B86" s="10">
        <f>SUM(B45)</f>
        <v>229</v>
      </c>
      <c r="C86" s="50"/>
      <c r="D86" s="51"/>
    </row>
    <row r="87" spans="1:4" ht="12.75">
      <c r="A87" s="11" t="s">
        <v>49</v>
      </c>
      <c r="B87" s="10">
        <f>SUM(B77)</f>
        <v>350</v>
      </c>
      <c r="C87" s="50"/>
      <c r="D87" s="51"/>
    </row>
    <row r="88" spans="3:4" ht="12.75">
      <c r="C88" s="5"/>
      <c r="D88" s="50"/>
    </row>
    <row r="89" spans="1:4" ht="12.75">
      <c r="A89" s="11" t="s">
        <v>18</v>
      </c>
      <c r="B89" s="10" t="s">
        <v>16</v>
      </c>
      <c r="C89" s="50"/>
      <c r="D89" s="50"/>
    </row>
    <row r="90" spans="1:4" ht="12.75">
      <c r="A90" s="12" t="s">
        <v>19</v>
      </c>
      <c r="B90" s="10">
        <f>SUM(D78+G78+J78+M78+P78+S78)</f>
        <v>825</v>
      </c>
      <c r="C90" s="50"/>
      <c r="D90" s="51"/>
    </row>
    <row r="91" spans="1:4" ht="12.75">
      <c r="A91" s="12" t="s">
        <v>20</v>
      </c>
      <c r="B91" s="10">
        <f>SUM(E78+H78+K78+N78+Q78+T78)</f>
        <v>564</v>
      </c>
      <c r="C91" s="50"/>
      <c r="D91" s="51"/>
    </row>
    <row r="92" spans="1:4" ht="12.75">
      <c r="A92" s="12" t="s">
        <v>71</v>
      </c>
      <c r="B92" s="10">
        <f>B80</f>
        <v>170</v>
      </c>
      <c r="C92" s="50"/>
      <c r="D92" s="51"/>
    </row>
    <row r="93" spans="1:4" ht="13.5" thickBot="1">
      <c r="A93" s="12" t="s">
        <v>21</v>
      </c>
      <c r="B93" s="10">
        <f>SUM(B90:B92)</f>
        <v>1559</v>
      </c>
      <c r="C93" s="50"/>
      <c r="D93" s="51"/>
    </row>
    <row r="94" spans="1:3" ht="13.5" thickBot="1">
      <c r="A94" s="59" t="s">
        <v>90</v>
      </c>
      <c r="B94" s="100" t="s">
        <v>91</v>
      </c>
      <c r="C94" s="101"/>
    </row>
    <row r="95" spans="1:3" ht="18.75" thickBot="1">
      <c r="A95" s="60">
        <f>((B90+B91)*30)/100</f>
        <v>416.7</v>
      </c>
      <c r="B95" s="61">
        <f>(B91*100)/(B91+B90)</f>
        <v>40.60475161987041</v>
      </c>
      <c r="C95" s="62" t="s">
        <v>17</v>
      </c>
    </row>
  </sheetData>
  <sheetProtection/>
  <mergeCells count="8">
    <mergeCell ref="B94:C94"/>
    <mergeCell ref="A1:U1"/>
    <mergeCell ref="P15:Q15"/>
    <mergeCell ref="S15:T15"/>
    <mergeCell ref="D15:E15"/>
    <mergeCell ref="G15:H15"/>
    <mergeCell ref="J15:K15"/>
    <mergeCell ref="M15:N15"/>
  </mergeCells>
  <printOptions/>
  <pageMargins left="0.7874015748031497" right="0.3937007874015748" top="0.3937007874015748" bottom="0.3937007874015748" header="0.31496062992125984" footer="0.31496062992125984"/>
  <pageSetup fitToHeight="1" fitToWidth="1" horizontalDpi="1200" verticalDpi="12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2009-09-24T10:44:19Z</cp:lastPrinted>
  <dcterms:created xsi:type="dcterms:W3CDTF">2008-01-19T12:20:40Z</dcterms:created>
  <dcterms:modified xsi:type="dcterms:W3CDTF">2009-09-24T10:44:23Z</dcterms:modified>
  <cp:category/>
  <cp:version/>
  <cp:contentType/>
  <cp:contentStatus/>
</cp:coreProperties>
</file>