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1"/>
  </bookViews>
  <sheets>
    <sheet name="N ADM I st" sheetId="1" r:id="rId1"/>
    <sheet name="S ADM I st" sheetId="2" r:id="rId2"/>
    <sheet name="N ADM lic 2003" sheetId="3" r:id="rId3"/>
  </sheets>
  <definedNames/>
  <calcPr fullCalcOnLoad="1"/>
</workbook>
</file>

<file path=xl/sharedStrings.xml><?xml version="1.0" encoding="utf-8"?>
<sst xmlns="http://schemas.openxmlformats.org/spreadsheetml/2006/main" count="463" uniqueCount="229">
  <si>
    <t>"ZATWIERDZAM"</t>
  </si>
  <si>
    <t>REKTOR</t>
  </si>
  <si>
    <t>prof. dr hab. Bogdan Nogalski</t>
  </si>
  <si>
    <t>Gdynia, 1 października 2003 r.</t>
  </si>
  <si>
    <t>Kierunek: administracja</t>
  </si>
  <si>
    <t xml:space="preserve">Specjalności: </t>
  </si>
  <si>
    <t>Nazwy działów przedmiotowych</t>
  </si>
  <si>
    <t>Razem</t>
  </si>
  <si>
    <t>Semestr I</t>
  </si>
  <si>
    <t>Semestr II</t>
  </si>
  <si>
    <t>Semestr III</t>
  </si>
  <si>
    <t>Semestr IV</t>
  </si>
  <si>
    <t>Semestr V</t>
  </si>
  <si>
    <t>Semestr VI</t>
  </si>
  <si>
    <t>Zal</t>
  </si>
  <si>
    <t>Egz</t>
  </si>
  <si>
    <t>i przedmiotów studiów</t>
  </si>
  <si>
    <t>godzin</t>
  </si>
  <si>
    <t>w</t>
  </si>
  <si>
    <t>c</t>
  </si>
  <si>
    <t>A.PRZEDMIOTY OGÓLNE</t>
  </si>
  <si>
    <t>język angielski</t>
  </si>
  <si>
    <t>1,2,3,4,5,6</t>
  </si>
  <si>
    <t>6</t>
  </si>
  <si>
    <t>język francuski lub niemiecki</t>
  </si>
  <si>
    <t>historia administracji</t>
  </si>
  <si>
    <t>1</t>
  </si>
  <si>
    <t>wstęp do prawoznawstwa</t>
  </si>
  <si>
    <t>socjologia organizacji i zarządzania w strukturach administracyjnych</t>
  </si>
  <si>
    <t>psychologia w administracji</t>
  </si>
  <si>
    <t>2</t>
  </si>
  <si>
    <t>logika</t>
  </si>
  <si>
    <t>technologia pracy umysłowej</t>
  </si>
  <si>
    <t>B.PRZEDMIOTY PODSTAWOWE</t>
  </si>
  <si>
    <t>prawo administracyjne</t>
  </si>
  <si>
    <t>3</t>
  </si>
  <si>
    <t>nauka administracji i polityki administracyjnej</t>
  </si>
  <si>
    <t>podstawy organizacji i kierownictwa w administracji</t>
  </si>
  <si>
    <t>podstawy makro i mikroekonomii</t>
  </si>
  <si>
    <t>informatyka w administracji</t>
  </si>
  <si>
    <t>współczesne systemy polityczne</t>
  </si>
  <si>
    <t>międzynarodowe stosunki polityczne i gospodarcze</t>
  </si>
  <si>
    <t>prawo konstytucyjne</t>
  </si>
  <si>
    <t>prawo finansowe i polityka finansowa</t>
  </si>
  <si>
    <t>4</t>
  </si>
  <si>
    <t>systemy administracyjne w Unii Europejskiej</t>
  </si>
  <si>
    <t>prawo Unii Europejskiej</t>
  </si>
  <si>
    <t>prawo międzynarodowe publiczne</t>
  </si>
  <si>
    <t>4,5</t>
  </si>
  <si>
    <t>5</t>
  </si>
  <si>
    <t>finanse publiczne</t>
  </si>
  <si>
    <t>postępowanie administracyjne</t>
  </si>
  <si>
    <t>bankowość</t>
  </si>
  <si>
    <t>prawo ochrony środowiska</t>
  </si>
  <si>
    <t>zarys prawa pracy z prawem urzędniczym</t>
  </si>
  <si>
    <t>5,6</t>
  </si>
  <si>
    <t>prawo cywilne i gospodarcze</t>
  </si>
  <si>
    <t>podstawy prawa karnego i karno - skarbowego</t>
  </si>
  <si>
    <t>statystyka i demografia</t>
  </si>
  <si>
    <t>strategia i prognozowanie</t>
  </si>
  <si>
    <t>techniki organizacyjne i decyzyjne</t>
  </si>
  <si>
    <t>podstawy rachunkowości</t>
  </si>
  <si>
    <t>biurowość i jej techniki</t>
  </si>
  <si>
    <t xml:space="preserve">bezpieczeństwo narodowe i międzynarodowe </t>
  </si>
  <si>
    <t>zaawansowane techniki komputerowe w administracji</t>
  </si>
  <si>
    <t>prawo bankowe</t>
  </si>
  <si>
    <t>etyka w administracji</t>
  </si>
  <si>
    <t>prawo e - biznesu</t>
  </si>
  <si>
    <t>system zamówień publicznych</t>
  </si>
  <si>
    <t>media w działalności administracji rządowej i samorządowej</t>
  </si>
  <si>
    <t>1. SPECJALNOŚĆ: ADMINISTRACJA REGIONALNA I EUROPEJSKA</t>
  </si>
  <si>
    <t>4,5,6</t>
  </si>
  <si>
    <t>2. SPECJALNOŚĆ: BEZPIECZEŃSTWO I PORZĄDEK PUBLICZNY</t>
  </si>
  <si>
    <t>Rodzaj kształcenia: studia licencjackie zaoczne</t>
  </si>
  <si>
    <t>D. PRZEDMIOTY SPECJALNOŚCIOWE</t>
  </si>
  <si>
    <t>C.PRZEDMIOTY KIERUNKOWE</t>
  </si>
  <si>
    <t>1,2,3,4</t>
  </si>
  <si>
    <t>prof. dr hab. Jerzy Młynarczyk</t>
  </si>
  <si>
    <t>2,3</t>
  </si>
  <si>
    <t>Kierunek: ADMINISTRACJA</t>
  </si>
  <si>
    <t>II język do wyboru</t>
  </si>
  <si>
    <t xml:space="preserve"> </t>
  </si>
  <si>
    <t>Podstawy prawoznawstwa</t>
  </si>
  <si>
    <t>Historia administracji</t>
  </si>
  <si>
    <t xml:space="preserve">Nauka o administracji </t>
  </si>
  <si>
    <t>Konstytucyjne systemy organów państwowych</t>
  </si>
  <si>
    <t>Prawo administracyjne</t>
  </si>
  <si>
    <t>Postępowanie administracyjne</t>
  </si>
  <si>
    <t>Organizacja i zarządzanie w administracji publicznej</t>
  </si>
  <si>
    <t>Podstawy makro i mikroekonomii</t>
  </si>
  <si>
    <t>Publiczne prawo gospodarcze</t>
  </si>
  <si>
    <t>Technologia informacyjna</t>
  </si>
  <si>
    <t>Prawo międzynarodowe</t>
  </si>
  <si>
    <t>Organizacja ochrony środowiska</t>
  </si>
  <si>
    <t>Statystyka i demografia</t>
  </si>
  <si>
    <t>Prawo karne i prawo wykroczeń</t>
  </si>
  <si>
    <t>Instytucje i źródła prawa Unii Europejskiej</t>
  </si>
  <si>
    <t>Prawo cywilne z umowami w administracji</t>
  </si>
  <si>
    <t>Prawo pracy z prawem urzędniczym</t>
  </si>
  <si>
    <t>Zamówienia publiczne</t>
  </si>
  <si>
    <t>Legislacja administracyjna</t>
  </si>
  <si>
    <t>Rodzaj kształcenia: studia I stopnia niestacjonarne</t>
  </si>
  <si>
    <t>Postępowanie egzekucyjne w administracji</t>
  </si>
  <si>
    <t xml:space="preserve">Ustrój samorządu terytorialnego </t>
  </si>
  <si>
    <t>Ochrona własności intelektualnej i przemysłowej</t>
  </si>
  <si>
    <t xml:space="preserve">Logika prawnicza </t>
  </si>
  <si>
    <t xml:space="preserve">Etyka w administracji </t>
  </si>
  <si>
    <t xml:space="preserve">Podstawy psychologii </t>
  </si>
  <si>
    <t xml:space="preserve">Filozofia </t>
  </si>
  <si>
    <t xml:space="preserve"> 5</t>
  </si>
  <si>
    <t>3,4,5,6</t>
  </si>
  <si>
    <t>Język angielski</t>
  </si>
  <si>
    <t>Administracja regionalna i europejska</t>
  </si>
  <si>
    <t>Bezpieczeństwo i porządek publiczny</t>
  </si>
  <si>
    <t>Wyższa Szkoła Administracji i Biznesu</t>
  </si>
  <si>
    <t>im. Eugeniusza Kwiatkowskiego w Gdyni</t>
  </si>
  <si>
    <t>ul. Kielecka 7</t>
  </si>
  <si>
    <t>81-303 Gdynia</t>
  </si>
  <si>
    <t>obowiązuje od 1.10.2007 r.</t>
  </si>
  <si>
    <t>wg Rozp. MNiSW z dnia 12.07.2007 r.</t>
  </si>
  <si>
    <t>1. SPECJAL.: ADMINISTRACJA REGIONALNA I EUROPEJSKA</t>
  </si>
  <si>
    <t>2. SPECJAL.: BEZPIECZEŃSTWO I PORZĄDEK PUBLICZNY</t>
  </si>
  <si>
    <t>ECTS</t>
  </si>
  <si>
    <t>x</t>
  </si>
  <si>
    <t>Plan studiów przyjęty przez Senat Wyższej Szkoły Administracji i Biznesu w dniu 30.08.2007</t>
  </si>
  <si>
    <t xml:space="preserve">Przedmioty  </t>
  </si>
  <si>
    <t>L. godz.</t>
  </si>
  <si>
    <t>%</t>
  </si>
  <si>
    <t xml:space="preserve">Grupa treści ogólnych </t>
  </si>
  <si>
    <t>Grupa treści podstawowych</t>
  </si>
  <si>
    <t>Grupa treści kierunkowych</t>
  </si>
  <si>
    <t>Przedmioty specjalnościowe</t>
  </si>
  <si>
    <t>Suma</t>
  </si>
  <si>
    <t>Rodzaj zajęć</t>
  </si>
  <si>
    <t>Wykłady</t>
  </si>
  <si>
    <t>Ćwiczenia</t>
  </si>
  <si>
    <t>Suma godzin</t>
  </si>
  <si>
    <t>Wykłady do wyboru</t>
  </si>
  <si>
    <t>Metodologia prac licencjackich</t>
  </si>
  <si>
    <t>Fundusze UE</t>
  </si>
  <si>
    <t>SUMA</t>
  </si>
  <si>
    <t>Obowiązkowa praktyka studencka (3 tygodnie) - 3 pkt. ECTS</t>
  </si>
  <si>
    <t xml:space="preserve"> -dla studentów rozpoczynających studia od semestru zimowego - po 2 semestrze</t>
  </si>
  <si>
    <t xml:space="preserve"> -dla studentów rozpoczynających studia od semestru letniego - po 3 semestrze</t>
  </si>
  <si>
    <t xml:space="preserve">Prawo celne </t>
  </si>
  <si>
    <t>Protokół dyplomatyczny</t>
  </si>
  <si>
    <t>Integracja europejska</t>
  </si>
  <si>
    <t>Ekonomika regionów</t>
  </si>
  <si>
    <t>Strategie rozwoju regionalnego</t>
  </si>
  <si>
    <t>Media w działalności administracji europejskiej</t>
  </si>
  <si>
    <t>Seminarium licencjackie</t>
  </si>
  <si>
    <t>Bezpieczeństwo wewnętrzne państwa</t>
  </si>
  <si>
    <t>Ustrój organów ochrony prawnej</t>
  </si>
  <si>
    <t>Bezpieczeństwo zewnętrzne Państwa</t>
  </si>
  <si>
    <t>Bezpieczeństwo informacji</t>
  </si>
  <si>
    <t>Zarządzanie kryzysowe w administracji</t>
  </si>
  <si>
    <t>Operacje i techniki operacyjne</t>
  </si>
  <si>
    <t>Prawo celne Polski i Unii Europejskiej</t>
  </si>
  <si>
    <t>Prawo dyplomatyczne i konsularne</t>
  </si>
  <si>
    <t xml:space="preserve">Seminarium dyplomowe </t>
  </si>
  <si>
    <t>Bezpieczeństwo wewnętrzne państwa w świetle ustawy o Policji i innych służbach</t>
  </si>
  <si>
    <t>obowiązuje od 1.10.2003 r.</t>
  </si>
  <si>
    <t>POWSZECHNA WYŻSZA SZKOŁA HUMANISTYCZNA "POMERANIA"</t>
  </si>
  <si>
    <t xml:space="preserve"> 89-604 Chojnice</t>
  </si>
  <si>
    <t xml:space="preserve">ul. Młodzieżowa 44 </t>
  </si>
  <si>
    <t>Kierunek: PEDAGOGIKA</t>
  </si>
  <si>
    <t>Filozofia</t>
  </si>
  <si>
    <t>Filozofia społeczna</t>
  </si>
  <si>
    <t>Psychologia ogólna</t>
  </si>
  <si>
    <t>Socjologia</t>
  </si>
  <si>
    <t>Socjologia wychowania</t>
  </si>
  <si>
    <t>Historia wychowania</t>
  </si>
  <si>
    <t>Pedagogika ogólna</t>
  </si>
  <si>
    <t>A. TREŚCI PODSTAWOWE</t>
  </si>
  <si>
    <t>RAZEM</t>
  </si>
  <si>
    <t xml:space="preserve">B. TREŚCI KIERUNKOWE
</t>
  </si>
  <si>
    <t>Historia myśli pedagogicznej</t>
  </si>
  <si>
    <t>Teoria wychowania</t>
  </si>
  <si>
    <t>Dydaktyka ogólna</t>
  </si>
  <si>
    <t>Pedagogika społeczna</t>
  </si>
  <si>
    <t>Patologie społeczne</t>
  </si>
  <si>
    <t xml:space="preserve">C. TREŚCI OGÓLNE
</t>
  </si>
  <si>
    <t>Biomedyczne podstawy rozwoju</t>
  </si>
  <si>
    <t>Ochrona własności intelektualnej</t>
  </si>
  <si>
    <t>Lektorat języka obcego</t>
  </si>
  <si>
    <t>Logika</t>
  </si>
  <si>
    <t>Pedagogika specjalna</t>
  </si>
  <si>
    <t>Zajęcia muzyczno-rytmiczne z metodyką</t>
  </si>
  <si>
    <t>Zajęcia plastyczno-techniczne z metodyką</t>
  </si>
  <si>
    <t>Emisja głosu</t>
  </si>
  <si>
    <t>Wykład monograficzny</t>
  </si>
  <si>
    <t>TREŚCI SPECJALNOŚCIOWE</t>
  </si>
  <si>
    <t>BHP z ergonomią</t>
  </si>
  <si>
    <t>Specjalność:</t>
  </si>
  <si>
    <t>Seminarium dyplomowe</t>
  </si>
  <si>
    <t>Metody badań pedagogicznych</t>
  </si>
  <si>
    <t xml:space="preserve">Psychologia rozwojowa </t>
  </si>
  <si>
    <t>Pedagogika przedszkolna</t>
  </si>
  <si>
    <t>Pedagogika wczesnoszkolna</t>
  </si>
  <si>
    <t>Warsztaty metodyki przedszkolnej: grupa 3-latków</t>
  </si>
  <si>
    <t>Edukacja polonistyczna z metodyką</t>
  </si>
  <si>
    <t>Wasztaty metodyki wczesnoszkolnej: drama</t>
  </si>
  <si>
    <t>Metodyka edukacji przedszkolnej</t>
  </si>
  <si>
    <t>Metodyka zintegrowanej edukacj wczesnoszkolnej</t>
  </si>
  <si>
    <t>Prawo rodzinne i opiekuńcze</t>
  </si>
  <si>
    <t>PEDAGOGIKA PRZEDSZKOLNA I WCZESNOSZKOLNA</t>
  </si>
  <si>
    <t>TREŚCI PODSTAWOWE</t>
  </si>
  <si>
    <t>TREŚCI KIERUNKOWE</t>
  </si>
  <si>
    <t>TREŚCI OGÓLNE</t>
  </si>
  <si>
    <t>Teoretyczne podstawy kształcenia</t>
  </si>
  <si>
    <t>Wybrane problemy z etyki i estetyki</t>
  </si>
  <si>
    <t>Socjologia kultury</t>
  </si>
  <si>
    <t>Pojęcia i systemy pedagogiczne</t>
  </si>
  <si>
    <t>Warsztaty z komunikacji językowej</t>
  </si>
  <si>
    <t>Edukacja matematyczna z metodyką</t>
  </si>
  <si>
    <t>Edukacja przyrodnicza i ekologiczna z metodyką</t>
  </si>
  <si>
    <t>Projektowanie edukacyjne i warsztaty z integracji</t>
  </si>
  <si>
    <t>Literatura dziecięca</t>
  </si>
  <si>
    <t>Praktyki</t>
  </si>
  <si>
    <t>Plan studiów obowiązujący studentów rozpoczeynających studia w roku akademickim 2007/08, uwzględniający modyfikacje przyjęte na posiedzeniu Senatu z dnia 31 stycznia 2009</t>
  </si>
  <si>
    <t>Zmieniono uchwałą Senatu z dnia 31 stycznia 2009</t>
  </si>
  <si>
    <t xml:space="preserve">E. TREŚCI SPECJALNOŚCIOWE
</t>
  </si>
  <si>
    <t xml:space="preserve">D. POZOSTAŁE TREŚCI ZWIĄZANE Z KIERUNKIEM STUDIÓW
(wspólne)
</t>
  </si>
  <si>
    <t>Psychologiczne podstawy edukacji</t>
  </si>
  <si>
    <t xml:space="preserve">Punkty ECTS </t>
  </si>
  <si>
    <t>160 + 20 (praktyki) = 180</t>
  </si>
  <si>
    <t>Prawo oświatowe</t>
  </si>
  <si>
    <t>LICZBA ĆWICZEŃ (30% całości)</t>
  </si>
  <si>
    <t>mamy  ćwiczeń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</si>
</sst>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name val="Arial CE"/>
      <family val="0"/>
    </font>
    <font>
      <b/>
      <u val="single"/>
      <sz val="12"/>
      <color indexed="10"/>
      <name val="Arial CE"/>
      <family val="0"/>
    </font>
    <font>
      <sz val="14"/>
      <name val="Arial CE"/>
      <family val="0"/>
    </font>
    <font>
      <b/>
      <sz val="8"/>
      <name val="Arial CE"/>
      <family val="0"/>
    </font>
    <font>
      <b/>
      <sz val="12"/>
      <color indexed="10"/>
      <name val="Arial CE"/>
      <family val="0"/>
    </font>
    <font>
      <b/>
      <u val="single"/>
      <sz val="12"/>
      <name val="Arial CE"/>
      <family val="0"/>
    </font>
    <font>
      <sz val="9"/>
      <name val="Arial"/>
      <family val="0"/>
    </font>
    <font>
      <b/>
      <sz val="10"/>
      <name val="Arial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9"/>
      <name val="Arial"/>
      <family val="0"/>
    </font>
    <font>
      <b/>
      <i/>
      <sz val="9"/>
      <name val="Arial CE"/>
      <family val="0"/>
    </font>
    <font>
      <sz val="9"/>
      <color indexed="8"/>
      <name val="Arial CE"/>
      <family val="0"/>
    </font>
    <font>
      <sz val="12"/>
      <name val="Arial"/>
      <family val="2"/>
    </font>
    <font>
      <sz val="12"/>
      <name val="Arial CE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color indexed="6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C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2" fillId="0" borderId="0" xfId="51" applyFont="1" applyFill="1">
      <alignment/>
      <protection/>
    </xf>
    <xf numFmtId="0" fontId="3" fillId="0" borderId="0" xfId="51" applyFont="1" applyFill="1" applyAlignment="1">
      <alignment horizontal="center"/>
      <protection/>
    </xf>
    <xf numFmtId="0" fontId="2" fillId="0" borderId="0" xfId="51" applyFont="1" applyFill="1" applyAlignment="1">
      <alignment horizontal="center"/>
      <protection/>
    </xf>
    <xf numFmtId="0" fontId="3" fillId="0" borderId="0" xfId="51" applyNumberFormat="1" applyFont="1" applyFill="1" applyAlignment="1">
      <alignment horizontal="center"/>
      <protection/>
    </xf>
    <xf numFmtId="0" fontId="4" fillId="0" borderId="0" xfId="51" applyFont="1" applyFill="1">
      <alignment/>
      <protection/>
    </xf>
    <xf numFmtId="0" fontId="5" fillId="0" borderId="0" xfId="51" applyFont="1" applyFill="1">
      <alignment/>
      <protection/>
    </xf>
    <xf numFmtId="0" fontId="3" fillId="0" borderId="0" xfId="51" applyFont="1" applyFill="1">
      <alignment/>
      <protection/>
    </xf>
    <xf numFmtId="0" fontId="2" fillId="0" borderId="10" xfId="51" applyFont="1" applyFill="1" applyBorder="1">
      <alignment/>
      <protection/>
    </xf>
    <xf numFmtId="0" fontId="8" fillId="0" borderId="0" xfId="51" applyFont="1" applyFill="1">
      <alignment/>
      <protection/>
    </xf>
    <xf numFmtId="0" fontId="9" fillId="0" borderId="0" xfId="0" applyFont="1" applyAlignment="1">
      <alignment/>
    </xf>
    <xf numFmtId="0" fontId="11" fillId="0" borderId="11" xfId="51" applyFont="1" applyFill="1" applyBorder="1" applyAlignment="1">
      <alignment horizontal="center"/>
      <protection/>
    </xf>
    <xf numFmtId="0" fontId="11" fillId="0" borderId="12" xfId="51" applyFont="1" applyFill="1" applyBorder="1" applyAlignment="1">
      <alignment horizontal="center"/>
      <protection/>
    </xf>
    <xf numFmtId="0" fontId="11" fillId="0" borderId="13" xfId="51" applyFont="1" applyFill="1" applyBorder="1" applyAlignment="1">
      <alignment horizontal="center"/>
      <protection/>
    </xf>
    <xf numFmtId="0" fontId="11" fillId="0" borderId="14" xfId="51" applyFont="1" applyFill="1" applyBorder="1" applyAlignment="1">
      <alignment horizontal="center"/>
      <protection/>
    </xf>
    <xf numFmtId="49" fontId="11" fillId="0" borderId="15" xfId="51" applyNumberFormat="1" applyFont="1" applyFill="1" applyBorder="1" applyAlignment="1">
      <alignment horizontal="center"/>
      <protection/>
    </xf>
    <xf numFmtId="0" fontId="12" fillId="0" borderId="16" xfId="51" applyFont="1" applyFill="1" applyBorder="1" applyAlignment="1">
      <alignment horizontal="center"/>
      <protection/>
    </xf>
    <xf numFmtId="49" fontId="11" fillId="0" borderId="17" xfId="51" applyNumberFormat="1" applyFont="1" applyFill="1" applyBorder="1" applyAlignment="1">
      <alignment horizontal="center"/>
      <protection/>
    </xf>
    <xf numFmtId="0" fontId="13" fillId="0" borderId="0" xfId="0" applyFont="1" applyAlignment="1">
      <alignment/>
    </xf>
    <xf numFmtId="0" fontId="12" fillId="0" borderId="18" xfId="51" applyFont="1" applyFill="1" applyBorder="1" applyAlignment="1">
      <alignment horizontal="center"/>
      <protection/>
    </xf>
    <xf numFmtId="0" fontId="12" fillId="0" borderId="19" xfId="51" applyFont="1" applyFill="1" applyBorder="1" applyAlignment="1">
      <alignment horizontal="center"/>
      <protection/>
    </xf>
    <xf numFmtId="49" fontId="11" fillId="0" borderId="20" xfId="51" applyNumberFormat="1" applyFont="1" applyFill="1" applyBorder="1" applyAlignment="1">
      <alignment horizontal="center"/>
      <protection/>
    </xf>
    <xf numFmtId="49" fontId="11" fillId="0" borderId="0" xfId="51" applyNumberFormat="1" applyFont="1" applyFill="1" applyBorder="1" applyAlignment="1">
      <alignment horizontal="center"/>
      <protection/>
    </xf>
    <xf numFmtId="0" fontId="14" fillId="0" borderId="0" xfId="51" applyFont="1" applyFill="1" applyAlignment="1">
      <alignment horizontal="center"/>
      <protection/>
    </xf>
    <xf numFmtId="0" fontId="11" fillId="0" borderId="0" xfId="51" applyFont="1" applyFill="1" applyBorder="1" applyAlignment="1">
      <alignment horizontal="center"/>
      <protection/>
    </xf>
    <xf numFmtId="0" fontId="11" fillId="0" borderId="0" xfId="51" applyFont="1" applyFill="1" applyAlignment="1">
      <alignment horizontal="center"/>
      <protection/>
    </xf>
    <xf numFmtId="49" fontId="11" fillId="33" borderId="15" xfId="51" applyNumberFormat="1" applyFont="1" applyFill="1" applyBorder="1" applyAlignment="1">
      <alignment horizontal="center"/>
      <protection/>
    </xf>
    <xf numFmtId="0" fontId="11" fillId="33" borderId="18" xfId="5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21" xfId="51" applyFont="1" applyFill="1" applyBorder="1" applyAlignment="1">
      <alignment horizontal="center"/>
      <protection/>
    </xf>
    <xf numFmtId="0" fontId="11" fillId="0" borderId="22" xfId="51" applyFont="1" applyFill="1" applyBorder="1" applyAlignment="1">
      <alignment horizontal="center"/>
      <protection/>
    </xf>
    <xf numFmtId="0" fontId="12" fillId="0" borderId="23" xfId="51" applyFont="1" applyFill="1" applyBorder="1" applyAlignment="1">
      <alignment horizontal="center"/>
      <protection/>
    </xf>
    <xf numFmtId="0" fontId="12" fillId="34" borderId="23" xfId="51" applyFont="1" applyFill="1" applyBorder="1" applyAlignment="1">
      <alignment horizontal="center"/>
      <protection/>
    </xf>
    <xf numFmtId="0" fontId="12" fillId="0" borderId="24" xfId="51" applyFont="1" applyFill="1" applyBorder="1" applyAlignment="1">
      <alignment horizontal="center"/>
      <protection/>
    </xf>
    <xf numFmtId="0" fontId="11" fillId="33" borderId="24" xfId="51" applyFont="1" applyFill="1" applyBorder="1" applyAlignment="1">
      <alignment horizontal="center"/>
      <protection/>
    </xf>
    <xf numFmtId="0" fontId="12" fillId="0" borderId="25" xfId="51" applyFont="1" applyFill="1" applyBorder="1" applyAlignment="1">
      <alignment horizontal="center"/>
      <protection/>
    </xf>
    <xf numFmtId="0" fontId="11" fillId="0" borderId="26" xfId="51" applyFont="1" applyFill="1" applyBorder="1" applyAlignment="1">
      <alignment horizontal="center"/>
      <protection/>
    </xf>
    <xf numFmtId="0" fontId="11" fillId="0" borderId="27" xfId="51" applyFont="1" applyFill="1" applyBorder="1" applyAlignment="1">
      <alignment horizontal="center"/>
      <protection/>
    </xf>
    <xf numFmtId="0" fontId="11" fillId="0" borderId="15" xfId="51" applyFont="1" applyFill="1" applyBorder="1" applyAlignment="1">
      <alignment horizontal="center"/>
      <protection/>
    </xf>
    <xf numFmtId="0" fontId="11" fillId="0" borderId="28" xfId="51" applyFont="1" applyFill="1" applyBorder="1" applyAlignment="1">
      <alignment horizontal="center"/>
      <protection/>
    </xf>
    <xf numFmtId="0" fontId="11" fillId="0" borderId="29" xfId="51" applyNumberFormat="1" applyFont="1" applyFill="1" applyBorder="1" applyAlignment="1">
      <alignment horizontal="center"/>
      <protection/>
    </xf>
    <xf numFmtId="49" fontId="11" fillId="0" borderId="13" xfId="51" applyNumberFormat="1" applyFont="1" applyFill="1" applyBorder="1" applyAlignment="1">
      <alignment horizontal="center"/>
      <protection/>
    </xf>
    <xf numFmtId="49" fontId="11" fillId="0" borderId="16" xfId="51" applyNumberFormat="1" applyFont="1" applyFill="1" applyBorder="1" applyAlignment="1">
      <alignment horizontal="center"/>
      <protection/>
    </xf>
    <xf numFmtId="49" fontId="11" fillId="0" borderId="30" xfId="51" applyNumberFormat="1" applyFont="1" applyFill="1" applyBorder="1" applyAlignment="1">
      <alignment horizontal="center"/>
      <protection/>
    </xf>
    <xf numFmtId="49" fontId="11" fillId="33" borderId="13" xfId="51" applyNumberFormat="1" applyFont="1" applyFill="1" applyBorder="1" applyAlignment="1">
      <alignment horizontal="center"/>
      <protection/>
    </xf>
    <xf numFmtId="49" fontId="11" fillId="0" borderId="31" xfId="51" applyNumberFormat="1" applyFont="1" applyFill="1" applyBorder="1" applyAlignment="1">
      <alignment horizontal="center"/>
      <protection/>
    </xf>
    <xf numFmtId="0" fontId="11" fillId="33" borderId="23" xfId="51" applyFont="1" applyFill="1" applyBorder="1" applyAlignment="1">
      <alignment horizontal="center"/>
      <protection/>
    </xf>
    <xf numFmtId="0" fontId="12" fillId="0" borderId="32" xfId="51" applyFont="1" applyFill="1" applyBorder="1" applyAlignment="1">
      <alignment horizontal="center"/>
      <protection/>
    </xf>
    <xf numFmtId="0" fontId="11" fillId="0" borderId="33" xfId="51" applyFont="1" applyFill="1" applyBorder="1">
      <alignment/>
      <protection/>
    </xf>
    <xf numFmtId="0" fontId="11" fillId="0" borderId="34" xfId="51" applyFont="1" applyFill="1" applyBorder="1">
      <alignment/>
      <protection/>
    </xf>
    <xf numFmtId="0" fontId="12" fillId="0" borderId="35" xfId="51" applyFont="1" applyFill="1" applyBorder="1">
      <alignment/>
      <protection/>
    </xf>
    <xf numFmtId="0" fontId="12" fillId="0" borderId="36" xfId="51" applyFont="1" applyFill="1" applyBorder="1">
      <alignment/>
      <protection/>
    </xf>
    <xf numFmtId="0" fontId="12" fillId="34" borderId="35" xfId="51" applyFont="1" applyFill="1" applyBorder="1">
      <alignment/>
      <protection/>
    </xf>
    <xf numFmtId="0" fontId="11" fillId="33" borderId="36" xfId="51" applyFont="1" applyFill="1" applyBorder="1">
      <alignment/>
      <protection/>
    </xf>
    <xf numFmtId="0" fontId="12" fillId="0" borderId="35" xfId="51" applyFont="1" applyFill="1" applyBorder="1" applyAlignment="1">
      <alignment wrapText="1"/>
      <protection/>
    </xf>
    <xf numFmtId="0" fontId="12" fillId="0" borderId="37" xfId="51" applyFont="1" applyFill="1" applyBorder="1">
      <alignment/>
      <protection/>
    </xf>
    <xf numFmtId="0" fontId="12" fillId="0" borderId="38" xfId="51" applyFont="1" applyFill="1" applyBorder="1">
      <alignment/>
      <protection/>
    </xf>
    <xf numFmtId="0" fontId="0" fillId="0" borderId="0" xfId="0" applyBorder="1" applyAlignment="1">
      <alignment/>
    </xf>
    <xf numFmtId="0" fontId="3" fillId="0" borderId="10" xfId="51" applyNumberFormat="1" applyFont="1" applyFill="1" applyBorder="1" applyAlignment="1">
      <alignment horizontal="center"/>
      <protection/>
    </xf>
    <xf numFmtId="0" fontId="3" fillId="0" borderId="10" xfId="51" applyFont="1" applyFill="1" applyBorder="1" applyAlignment="1">
      <alignment horizontal="center"/>
      <protection/>
    </xf>
    <xf numFmtId="0" fontId="12" fillId="0" borderId="39" xfId="51" applyFont="1" applyFill="1" applyBorder="1" applyAlignment="1">
      <alignment horizontal="center"/>
      <protection/>
    </xf>
    <xf numFmtId="0" fontId="12" fillId="0" borderId="17" xfId="51" applyFont="1" applyFill="1" applyBorder="1" applyAlignment="1">
      <alignment horizontal="center"/>
      <protection/>
    </xf>
    <xf numFmtId="0" fontId="11" fillId="0" borderId="16" xfId="51" applyFont="1" applyFill="1" applyBorder="1" applyAlignment="1">
      <alignment horizontal="center"/>
      <protection/>
    </xf>
    <xf numFmtId="0" fontId="11" fillId="0" borderId="18" xfId="51" applyFont="1" applyFill="1" applyBorder="1" applyAlignment="1">
      <alignment horizontal="center"/>
      <protection/>
    </xf>
    <xf numFmtId="0" fontId="11" fillId="0" borderId="24" xfId="51" applyFont="1" applyFill="1" applyBorder="1" applyAlignment="1">
      <alignment horizontal="center"/>
      <protection/>
    </xf>
    <xf numFmtId="0" fontId="11" fillId="0" borderId="39" xfId="51" applyFont="1" applyFill="1" applyBorder="1" applyAlignment="1">
      <alignment horizontal="center"/>
      <protection/>
    </xf>
    <xf numFmtId="0" fontId="11" fillId="0" borderId="17" xfId="51" applyFont="1" applyFill="1" applyBorder="1" applyAlignment="1">
      <alignment horizontal="center"/>
      <protection/>
    </xf>
    <xf numFmtId="0" fontId="12" fillId="0" borderId="16" xfId="51" applyFont="1" applyBorder="1" applyAlignment="1">
      <alignment horizontal="center"/>
      <protection/>
    </xf>
    <xf numFmtId="0" fontId="12" fillId="0" borderId="18" xfId="51" applyFont="1" applyBorder="1" applyAlignment="1">
      <alignment horizontal="center"/>
      <protection/>
    </xf>
    <xf numFmtId="0" fontId="12" fillId="0" borderId="24" xfId="51" applyFont="1" applyBorder="1" applyAlignment="1">
      <alignment horizontal="center"/>
      <protection/>
    </xf>
    <xf numFmtId="0" fontId="12" fillId="0" borderId="40" xfId="51" applyFont="1" applyFill="1" applyBorder="1" applyAlignment="1">
      <alignment horizontal="center"/>
      <protection/>
    </xf>
    <xf numFmtId="0" fontId="12" fillId="0" borderId="0" xfId="51" applyFont="1" applyBorder="1" applyAlignment="1">
      <alignment horizontal="center"/>
      <protection/>
    </xf>
    <xf numFmtId="0" fontId="12" fillId="0" borderId="41" xfId="51" applyFont="1" applyBorder="1" applyAlignment="1">
      <alignment horizontal="center"/>
      <protection/>
    </xf>
    <xf numFmtId="0" fontId="12" fillId="0" borderId="39" xfId="51" applyFont="1" applyBorder="1" applyAlignment="1">
      <alignment horizontal="center"/>
      <protection/>
    </xf>
    <xf numFmtId="0" fontId="11" fillId="33" borderId="14" xfId="51" applyFont="1" applyFill="1" applyBorder="1" applyAlignment="1">
      <alignment horizontal="center"/>
      <protection/>
    </xf>
    <xf numFmtId="0" fontId="11" fillId="33" borderId="15" xfId="51" applyFont="1" applyFill="1" applyBorder="1" applyAlignment="1">
      <alignment horizontal="center"/>
      <protection/>
    </xf>
    <xf numFmtId="0" fontId="11" fillId="33" borderId="27" xfId="51" applyFont="1" applyFill="1" applyBorder="1" applyAlignment="1">
      <alignment horizontal="center"/>
      <protection/>
    </xf>
    <xf numFmtId="0" fontId="11" fillId="33" borderId="39" xfId="51" applyFont="1" applyFill="1" applyBorder="1" applyAlignment="1">
      <alignment horizontal="center"/>
      <protection/>
    </xf>
    <xf numFmtId="0" fontId="11" fillId="33" borderId="17" xfId="51" applyFont="1" applyFill="1" applyBorder="1" applyAlignment="1">
      <alignment horizontal="center"/>
      <protection/>
    </xf>
    <xf numFmtId="0" fontId="11" fillId="33" borderId="16" xfId="51" applyFont="1" applyFill="1" applyBorder="1" applyAlignment="1">
      <alignment horizontal="center"/>
      <protection/>
    </xf>
    <xf numFmtId="0" fontId="12" fillId="0" borderId="39" xfId="51" applyFont="1" applyFill="1" applyBorder="1" applyAlignment="1">
      <alignment horizontal="center"/>
      <protection/>
    </xf>
    <xf numFmtId="0" fontId="12" fillId="0" borderId="27" xfId="51" applyFont="1" applyFill="1" applyBorder="1" applyAlignment="1">
      <alignment horizontal="center"/>
      <protection/>
    </xf>
    <xf numFmtId="0" fontId="12" fillId="0" borderId="14" xfId="51" applyFont="1" applyFill="1" applyBorder="1" applyAlignment="1">
      <alignment horizontal="center"/>
      <protection/>
    </xf>
    <xf numFmtId="0" fontId="12" fillId="0" borderId="15" xfId="51" applyFont="1" applyFill="1" applyBorder="1" applyAlignment="1">
      <alignment horizontal="center"/>
      <protection/>
    </xf>
    <xf numFmtId="0" fontId="12" fillId="0" borderId="13" xfId="51" applyFont="1" applyFill="1" applyBorder="1" applyAlignment="1">
      <alignment horizontal="center"/>
      <protection/>
    </xf>
    <xf numFmtId="0" fontId="12" fillId="0" borderId="28" xfId="51" applyFont="1" applyFill="1" applyBorder="1" applyAlignment="1">
      <alignment horizontal="center"/>
      <protection/>
    </xf>
    <xf numFmtId="0" fontId="12" fillId="0" borderId="27" xfId="51" applyFont="1" applyFill="1" applyBorder="1" applyAlignment="1">
      <alignment horizontal="center"/>
      <protection/>
    </xf>
    <xf numFmtId="0" fontId="12" fillId="0" borderId="42" xfId="51" applyFont="1" applyFill="1" applyBorder="1" applyAlignment="1">
      <alignment horizontal="center"/>
      <protection/>
    </xf>
    <xf numFmtId="0" fontId="12" fillId="0" borderId="20" xfId="51" applyFont="1" applyFill="1" applyBorder="1" applyAlignment="1">
      <alignment horizontal="center"/>
      <protection/>
    </xf>
    <xf numFmtId="0" fontId="12" fillId="0" borderId="31" xfId="51" applyFont="1" applyFill="1" applyBorder="1" applyAlignment="1">
      <alignment horizontal="center"/>
      <protection/>
    </xf>
    <xf numFmtId="0" fontId="12" fillId="0" borderId="0" xfId="51" applyFont="1" applyFill="1" applyAlignment="1">
      <alignment horizontal="center"/>
      <protection/>
    </xf>
    <xf numFmtId="0" fontId="9" fillId="0" borderId="0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2" fillId="0" borderId="18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left"/>
    </xf>
    <xf numFmtId="10" fontId="0" fillId="0" borderId="18" xfId="0" applyNumberFormat="1" applyBorder="1" applyAlignment="1">
      <alignment horizontal="center"/>
    </xf>
    <xf numFmtId="0" fontId="0" fillId="0" borderId="18" xfId="0" applyBorder="1" applyAlignment="1">
      <alignment/>
    </xf>
    <xf numFmtId="0" fontId="9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center"/>
    </xf>
    <xf numFmtId="0" fontId="12" fillId="0" borderId="11" xfId="51" applyFont="1" applyFill="1" applyBorder="1" applyAlignment="1">
      <alignment horizontal="center"/>
      <protection/>
    </xf>
    <xf numFmtId="0" fontId="12" fillId="0" borderId="43" xfId="51" applyFont="1" applyFill="1" applyBorder="1" applyAlignment="1">
      <alignment horizontal="center"/>
      <protection/>
    </xf>
    <xf numFmtId="0" fontId="12" fillId="0" borderId="44" xfId="51" applyFont="1" applyFill="1" applyBorder="1" applyAlignment="1">
      <alignment horizontal="center"/>
      <protection/>
    </xf>
    <xf numFmtId="0" fontId="12" fillId="0" borderId="45" xfId="51" applyFont="1" applyFill="1" applyBorder="1" applyAlignment="1">
      <alignment horizontal="center"/>
      <protection/>
    </xf>
    <xf numFmtId="0" fontId="12" fillId="0" borderId="46" xfId="51" applyFont="1" applyFill="1" applyBorder="1" applyAlignment="1">
      <alignment horizontal="center"/>
      <protection/>
    </xf>
    <xf numFmtId="0" fontId="12" fillId="0" borderId="47" xfId="51" applyFont="1" applyFill="1" applyBorder="1" applyAlignment="1">
      <alignment horizontal="center"/>
      <protection/>
    </xf>
    <xf numFmtId="49" fontId="11" fillId="0" borderId="46" xfId="51" applyNumberFormat="1" applyFont="1" applyFill="1" applyBorder="1" applyAlignment="1">
      <alignment horizontal="center"/>
      <protection/>
    </xf>
    <xf numFmtId="49" fontId="11" fillId="0" borderId="45" xfId="51" applyNumberFormat="1" applyFont="1" applyFill="1" applyBorder="1" applyAlignment="1">
      <alignment horizontal="center"/>
      <protection/>
    </xf>
    <xf numFmtId="0" fontId="11" fillId="33" borderId="35" xfId="51" applyFont="1" applyFill="1" applyBorder="1">
      <alignment/>
      <protection/>
    </xf>
    <xf numFmtId="0" fontId="11" fillId="33" borderId="39" xfId="51" applyFont="1" applyFill="1" applyBorder="1" applyAlignment="1">
      <alignment horizontal="center"/>
      <protection/>
    </xf>
    <xf numFmtId="49" fontId="11" fillId="33" borderId="16" xfId="51" applyNumberFormat="1" applyFont="1" applyFill="1" applyBorder="1" applyAlignment="1">
      <alignment horizontal="center"/>
      <protection/>
    </xf>
    <xf numFmtId="49" fontId="11" fillId="33" borderId="17" xfId="51" applyNumberFormat="1" applyFont="1" applyFill="1" applyBorder="1" applyAlignment="1">
      <alignment horizontal="center"/>
      <protection/>
    </xf>
    <xf numFmtId="0" fontId="7" fillId="0" borderId="0" xfId="51" applyFont="1" applyFill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48" xfId="0" applyFont="1" applyFill="1" applyBorder="1" applyAlignment="1">
      <alignment horizontal="center"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34" borderId="35" xfId="0" applyFont="1" applyFill="1" applyBorder="1" applyAlignment="1">
      <alignment/>
    </xf>
    <xf numFmtId="0" fontId="2" fillId="0" borderId="35" xfId="0" applyFont="1" applyFill="1" applyBorder="1" applyAlignment="1">
      <alignment horizontal="left" wrapText="1"/>
    </xf>
    <xf numFmtId="0" fontId="6" fillId="0" borderId="49" xfId="0" applyFont="1" applyFill="1" applyBorder="1" applyAlignment="1">
      <alignment horizontal="center"/>
    </xf>
    <xf numFmtId="0" fontId="6" fillId="0" borderId="38" xfId="0" applyFont="1" applyFill="1" applyBorder="1" applyAlignment="1">
      <alignment/>
    </xf>
    <xf numFmtId="0" fontId="2" fillId="0" borderId="35" xfId="0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55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49" fontId="3" fillId="0" borderId="39" xfId="0" applyNumberFormat="1" applyFont="1" applyFill="1" applyBorder="1" applyAlignment="1">
      <alignment horizontal="center"/>
    </xf>
    <xf numFmtId="0" fontId="2" fillId="0" borderId="37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0" fontId="3" fillId="33" borderId="36" xfId="0" applyFont="1" applyFill="1" applyBorder="1" applyAlignment="1">
      <alignment/>
    </xf>
    <xf numFmtId="0" fontId="3" fillId="33" borderId="35" xfId="0" applyFont="1" applyFill="1" applyBorder="1" applyAlignment="1">
      <alignment horizontal="center"/>
    </xf>
    <xf numFmtId="49" fontId="3" fillId="33" borderId="39" xfId="0" applyNumberFormat="1" applyFont="1" applyFill="1" applyBorder="1" applyAlignment="1">
      <alignment horizontal="center"/>
    </xf>
    <xf numFmtId="0" fontId="3" fillId="35" borderId="36" xfId="0" applyFont="1" applyFill="1" applyBorder="1" applyAlignment="1">
      <alignment/>
    </xf>
    <xf numFmtId="0" fontId="3" fillId="35" borderId="35" xfId="0" applyFont="1" applyFill="1" applyBorder="1" applyAlignment="1">
      <alignment horizontal="center"/>
    </xf>
    <xf numFmtId="49" fontId="3" fillId="35" borderId="39" xfId="0" applyNumberFormat="1" applyFont="1" applyFill="1" applyBorder="1" applyAlignment="1">
      <alignment horizontal="center"/>
    </xf>
    <xf numFmtId="49" fontId="3" fillId="35" borderId="17" xfId="0" applyNumberFormat="1" applyFont="1" applyFill="1" applyBorder="1" applyAlignment="1">
      <alignment horizontal="center"/>
    </xf>
    <xf numFmtId="0" fontId="3" fillId="35" borderId="49" xfId="0" applyFont="1" applyFill="1" applyBorder="1" applyAlignment="1">
      <alignment/>
    </xf>
    <xf numFmtId="0" fontId="3" fillId="35" borderId="49" xfId="0" applyFont="1" applyFill="1" applyBorder="1" applyAlignment="1">
      <alignment horizontal="center"/>
    </xf>
    <xf numFmtId="49" fontId="2" fillId="35" borderId="55" xfId="0" applyNumberFormat="1" applyFont="1" applyFill="1" applyBorder="1" applyAlignment="1">
      <alignment horizontal="center"/>
    </xf>
    <xf numFmtId="49" fontId="2" fillId="35" borderId="12" xfId="0" applyNumberFormat="1" applyFont="1" applyFill="1" applyBorder="1" applyAlignment="1">
      <alignment horizontal="center"/>
    </xf>
    <xf numFmtId="0" fontId="10" fillId="35" borderId="5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5" borderId="49" xfId="51" applyFont="1" applyFill="1" applyBorder="1">
      <alignment/>
      <protection/>
    </xf>
    <xf numFmtId="0" fontId="3" fillId="35" borderId="21" xfId="51" applyFont="1" applyFill="1" applyBorder="1" applyAlignment="1">
      <alignment horizontal="center"/>
      <protection/>
    </xf>
    <xf numFmtId="0" fontId="3" fillId="35" borderId="55" xfId="51" applyFont="1" applyFill="1" applyBorder="1" applyAlignment="1">
      <alignment horizontal="center"/>
      <protection/>
    </xf>
    <xf numFmtId="0" fontId="3" fillId="35" borderId="57" xfId="51" applyFont="1" applyFill="1" applyBorder="1" applyAlignment="1">
      <alignment horizontal="center"/>
      <protection/>
    </xf>
    <xf numFmtId="0" fontId="3" fillId="35" borderId="12" xfId="51" applyFont="1" applyFill="1" applyBorder="1" applyAlignment="1">
      <alignment horizontal="center"/>
      <protection/>
    </xf>
    <xf numFmtId="0" fontId="3" fillId="35" borderId="29" xfId="51" applyFont="1" applyFill="1" applyBorder="1" applyAlignment="1">
      <alignment horizontal="center"/>
      <protection/>
    </xf>
    <xf numFmtId="0" fontId="3" fillId="35" borderId="58" xfId="51" applyFont="1" applyFill="1" applyBorder="1" applyAlignment="1">
      <alignment horizontal="center"/>
      <protection/>
    </xf>
    <xf numFmtId="49" fontId="3" fillId="35" borderId="29" xfId="51" applyNumberFormat="1" applyFont="1" applyFill="1" applyBorder="1" applyAlignment="1">
      <alignment horizontal="center"/>
      <protection/>
    </xf>
    <xf numFmtId="49" fontId="3" fillId="35" borderId="12" xfId="51" applyNumberFormat="1" applyFont="1" applyFill="1" applyBorder="1" applyAlignment="1">
      <alignment horizontal="center"/>
      <protection/>
    </xf>
    <xf numFmtId="0" fontId="10" fillId="0" borderId="0" xfId="0" applyFont="1" applyAlignment="1">
      <alignment/>
    </xf>
    <xf numFmtId="0" fontId="3" fillId="35" borderId="36" xfId="51" applyFont="1" applyFill="1" applyBorder="1">
      <alignment/>
      <protection/>
    </xf>
    <xf numFmtId="0" fontId="3" fillId="35" borderId="23" xfId="51" applyFont="1" applyFill="1" applyBorder="1" applyAlignment="1">
      <alignment horizontal="center"/>
      <protection/>
    </xf>
    <xf numFmtId="0" fontId="3" fillId="35" borderId="39" xfId="51" applyFont="1" applyFill="1" applyBorder="1" applyAlignment="1">
      <alignment horizontal="center"/>
      <protection/>
    </xf>
    <xf numFmtId="0" fontId="3" fillId="35" borderId="18" xfId="51" applyFont="1" applyFill="1" applyBorder="1" applyAlignment="1">
      <alignment horizontal="center"/>
      <protection/>
    </xf>
    <xf numFmtId="0" fontId="3" fillId="35" borderId="17" xfId="51" applyFont="1" applyFill="1" applyBorder="1" applyAlignment="1">
      <alignment horizontal="center"/>
      <protection/>
    </xf>
    <xf numFmtId="0" fontId="3" fillId="35" borderId="16" xfId="51" applyFont="1" applyFill="1" applyBorder="1" applyAlignment="1">
      <alignment horizontal="center"/>
      <protection/>
    </xf>
    <xf numFmtId="0" fontId="3" fillId="35" borderId="24" xfId="51" applyFont="1" applyFill="1" applyBorder="1" applyAlignment="1">
      <alignment horizontal="center"/>
      <protection/>
    </xf>
    <xf numFmtId="49" fontId="3" fillId="35" borderId="16" xfId="51" applyNumberFormat="1" applyFont="1" applyFill="1" applyBorder="1" applyAlignment="1">
      <alignment horizontal="center"/>
      <protection/>
    </xf>
    <xf numFmtId="49" fontId="3" fillId="35" borderId="17" xfId="51" applyNumberFormat="1" applyFont="1" applyFill="1" applyBorder="1" applyAlignment="1">
      <alignment horizontal="center"/>
      <protection/>
    </xf>
    <xf numFmtId="0" fontId="3" fillId="35" borderId="39" xfId="51" applyFont="1" applyFill="1" applyBorder="1" applyAlignment="1">
      <alignment horizontal="center"/>
      <protection/>
    </xf>
    <xf numFmtId="0" fontId="10" fillId="35" borderId="59" xfId="0" applyFont="1" applyFill="1" applyBorder="1" applyAlignment="1">
      <alignment/>
    </xf>
    <xf numFmtId="0" fontId="10" fillId="35" borderId="60" xfId="0" applyFont="1" applyFill="1" applyBorder="1" applyAlignment="1">
      <alignment horizontal="center"/>
    </xf>
    <xf numFmtId="0" fontId="10" fillId="35" borderId="61" xfId="0" applyFont="1" applyFill="1" applyBorder="1" applyAlignment="1">
      <alignment horizontal="center"/>
    </xf>
    <xf numFmtId="49" fontId="3" fillId="35" borderId="60" xfId="51" applyNumberFormat="1" applyFont="1" applyFill="1" applyBorder="1" applyAlignment="1">
      <alignment horizontal="center"/>
      <protection/>
    </xf>
    <xf numFmtId="49" fontId="3" fillId="35" borderId="56" xfId="51" applyNumberFormat="1" applyFont="1" applyFill="1" applyBorder="1" applyAlignment="1">
      <alignment horizontal="center"/>
      <protection/>
    </xf>
    <xf numFmtId="0" fontId="10" fillId="35" borderId="49" xfId="0" applyFont="1" applyFill="1" applyBorder="1" applyAlignment="1">
      <alignment/>
    </xf>
    <xf numFmtId="0" fontId="10" fillId="35" borderId="55" xfId="0" applyFont="1" applyFill="1" applyBorder="1" applyAlignment="1">
      <alignment horizontal="center"/>
    </xf>
    <xf numFmtId="0" fontId="10" fillId="35" borderId="39" xfId="0" applyFont="1" applyFill="1" applyBorder="1" applyAlignment="1">
      <alignment horizontal="center"/>
    </xf>
    <xf numFmtId="0" fontId="10" fillId="35" borderId="59" xfId="0" applyFont="1" applyFill="1" applyBorder="1" applyAlignment="1">
      <alignment/>
    </xf>
    <xf numFmtId="0" fontId="10" fillId="35" borderId="56" xfId="0" applyFont="1" applyFill="1" applyBorder="1" applyAlignment="1">
      <alignment horizontal="center"/>
    </xf>
    <xf numFmtId="0" fontId="0" fillId="35" borderId="62" xfId="0" applyFont="1" applyFill="1" applyBorder="1" applyAlignment="1">
      <alignment horizontal="center"/>
    </xf>
    <xf numFmtId="0" fontId="0" fillId="35" borderId="63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2" fillId="35" borderId="43" xfId="0" applyFont="1" applyFill="1" applyBorder="1" applyAlignment="1">
      <alignment horizontal="center"/>
    </xf>
    <xf numFmtId="0" fontId="2" fillId="35" borderId="45" xfId="0" applyFont="1" applyFill="1" applyBorder="1" applyAlignment="1">
      <alignment horizontal="center"/>
    </xf>
    <xf numFmtId="0" fontId="2" fillId="35" borderId="46" xfId="0" applyFont="1" applyFill="1" applyBorder="1" applyAlignment="1">
      <alignment horizontal="center"/>
    </xf>
    <xf numFmtId="0" fontId="2" fillId="35" borderId="58" xfId="0" applyFont="1" applyFill="1" applyBorder="1" applyAlignment="1">
      <alignment horizontal="center"/>
    </xf>
    <xf numFmtId="0" fontId="2" fillId="35" borderId="55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29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35" borderId="39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2" fillId="35" borderId="39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0" fillId="35" borderId="62" xfId="0" applyFont="1" applyFill="1" applyBorder="1" applyAlignment="1">
      <alignment horizontal="center"/>
    </xf>
    <xf numFmtId="0" fontId="10" fillId="35" borderId="63" xfId="0" applyFont="1" applyFill="1" applyBorder="1" applyAlignment="1">
      <alignment horizontal="center"/>
    </xf>
    <xf numFmtId="0" fontId="10" fillId="35" borderId="65" xfId="0" applyFont="1" applyFill="1" applyBorder="1" applyAlignment="1">
      <alignment/>
    </xf>
    <xf numFmtId="0" fontId="10" fillId="35" borderId="35" xfId="0" applyFont="1" applyFill="1" applyBorder="1" applyAlignment="1">
      <alignment wrapText="1"/>
    </xf>
    <xf numFmtId="0" fontId="13" fillId="35" borderId="59" xfId="0" applyFont="1" applyFill="1" applyBorder="1" applyAlignment="1">
      <alignment horizontal="center"/>
    </xf>
    <xf numFmtId="0" fontId="16" fillId="34" borderId="35" xfId="0" applyFont="1" applyFill="1" applyBorder="1" applyAlignment="1">
      <alignment wrapText="1"/>
    </xf>
    <xf numFmtId="0" fontId="16" fillId="0" borderId="35" xfId="0" applyFont="1" applyFill="1" applyBorder="1" applyAlignment="1">
      <alignment wrapText="1"/>
    </xf>
    <xf numFmtId="0" fontId="16" fillId="0" borderId="35" xfId="0" applyFont="1" applyBorder="1" applyAlignment="1">
      <alignment wrapText="1"/>
    </xf>
    <xf numFmtId="0" fontId="16" fillId="0" borderId="39" xfId="0" applyFont="1" applyFill="1" applyBorder="1" applyAlignment="1">
      <alignment horizontal="center"/>
    </xf>
    <xf numFmtId="0" fontId="19" fillId="36" borderId="35" xfId="0" applyFont="1" applyFill="1" applyBorder="1" applyAlignment="1">
      <alignment/>
    </xf>
    <xf numFmtId="0" fontId="16" fillId="0" borderId="39" xfId="0" applyFont="1" applyBorder="1" applyAlignment="1">
      <alignment horizontal="center"/>
    </xf>
    <xf numFmtId="0" fontId="17" fillId="34" borderId="43" xfId="51" applyFont="1" applyFill="1" applyBorder="1" applyAlignment="1">
      <alignment horizontal="center"/>
      <protection/>
    </xf>
    <xf numFmtId="0" fontId="17" fillId="34" borderId="39" xfId="51" applyFont="1" applyFill="1" applyBorder="1" applyAlignment="1">
      <alignment horizontal="center"/>
      <protection/>
    </xf>
    <xf numFmtId="0" fontId="19" fillId="36" borderId="35" xfId="0" applyFont="1" applyFill="1" applyBorder="1" applyAlignment="1">
      <alignment horizontal="left" wrapText="1"/>
    </xf>
    <xf numFmtId="0" fontId="16" fillId="0" borderId="35" xfId="51" applyFont="1" applyFill="1" applyBorder="1">
      <alignment/>
      <protection/>
    </xf>
    <xf numFmtId="0" fontId="17" fillId="0" borderId="39" xfId="51" applyFont="1" applyFill="1" applyBorder="1" applyAlignment="1">
      <alignment horizontal="center"/>
      <protection/>
    </xf>
    <xf numFmtId="0" fontId="17" fillId="0" borderId="27" xfId="51" applyFont="1" applyFill="1" applyBorder="1" applyAlignment="1">
      <alignment horizontal="center"/>
      <protection/>
    </xf>
    <xf numFmtId="0" fontId="18" fillId="0" borderId="33" xfId="0" applyFont="1" applyFill="1" applyBorder="1" applyAlignment="1">
      <alignment/>
    </xf>
    <xf numFmtId="0" fontId="18" fillId="0" borderId="59" xfId="0" applyFont="1" applyFill="1" applyBorder="1" applyAlignment="1">
      <alignment horizontal="center"/>
    </xf>
    <xf numFmtId="0" fontId="18" fillId="0" borderId="34" xfId="0" applyFont="1" applyFill="1" applyBorder="1" applyAlignment="1">
      <alignment/>
    </xf>
    <xf numFmtId="0" fontId="18" fillId="0" borderId="27" xfId="0" applyFont="1" applyFill="1" applyBorder="1" applyAlignment="1">
      <alignment horizontal="center"/>
    </xf>
    <xf numFmtId="0" fontId="18" fillId="36" borderId="39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0" fillId="35" borderId="12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0" fillId="35" borderId="17" xfId="0" applyFont="1" applyFill="1" applyBorder="1" applyAlignment="1">
      <alignment horizontal="center"/>
    </xf>
    <xf numFmtId="0" fontId="18" fillId="36" borderId="17" xfId="0" applyFont="1" applyFill="1" applyBorder="1" applyAlignment="1">
      <alignment horizontal="center"/>
    </xf>
    <xf numFmtId="0" fontId="17" fillId="34" borderId="45" xfId="51" applyFont="1" applyFill="1" applyBorder="1" applyAlignment="1">
      <alignment horizontal="center"/>
      <protection/>
    </xf>
    <xf numFmtId="0" fontId="17" fillId="34" borderId="17" xfId="51" applyFont="1" applyFill="1" applyBorder="1" applyAlignment="1">
      <alignment horizontal="center"/>
      <protection/>
    </xf>
    <xf numFmtId="0" fontId="17" fillId="0" borderId="39" xfId="51" applyFont="1" applyFill="1" applyBorder="1" applyAlignment="1">
      <alignment horizontal="center"/>
      <protection/>
    </xf>
    <xf numFmtId="0" fontId="17" fillId="0" borderId="17" xfId="51" applyFont="1" applyFill="1" applyBorder="1" applyAlignment="1">
      <alignment horizontal="center"/>
      <protection/>
    </xf>
    <xf numFmtId="0" fontId="10" fillId="35" borderId="35" xfId="0" applyFont="1" applyFill="1" applyBorder="1" applyAlignment="1">
      <alignment vertical="center" wrapText="1"/>
    </xf>
    <xf numFmtId="0" fontId="17" fillId="0" borderId="24" xfId="51" applyFont="1" applyFill="1" applyBorder="1" applyAlignment="1">
      <alignment horizontal="center"/>
      <protection/>
    </xf>
    <xf numFmtId="0" fontId="18" fillId="0" borderId="28" xfId="0" applyFont="1" applyFill="1" applyBorder="1" applyAlignment="1">
      <alignment horizontal="center"/>
    </xf>
    <xf numFmtId="0" fontId="10" fillId="35" borderId="58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/>
    </xf>
    <xf numFmtId="0" fontId="18" fillId="36" borderId="24" xfId="0" applyFont="1" applyFill="1" applyBorder="1" applyAlignment="1">
      <alignment horizontal="center"/>
    </xf>
    <xf numFmtId="0" fontId="17" fillId="34" borderId="47" xfId="51" applyFont="1" applyFill="1" applyBorder="1" applyAlignment="1">
      <alignment horizontal="center"/>
      <protection/>
    </xf>
    <xf numFmtId="0" fontId="17" fillId="34" borderId="24" xfId="51" applyFont="1" applyFill="1" applyBorder="1" applyAlignment="1">
      <alignment horizontal="center"/>
      <protection/>
    </xf>
    <xf numFmtId="0" fontId="17" fillId="0" borderId="28" xfId="51" applyFont="1" applyFill="1" applyBorder="1" applyAlignment="1">
      <alignment horizontal="center"/>
      <protection/>
    </xf>
    <xf numFmtId="0" fontId="16" fillId="0" borderId="66" xfId="51" applyFont="1" applyFill="1" applyBorder="1" applyAlignment="1">
      <alignment horizontal="center"/>
      <protection/>
    </xf>
    <xf numFmtId="0" fontId="17" fillId="0" borderId="16" xfId="51" applyFont="1" applyFill="1" applyBorder="1" applyAlignment="1">
      <alignment horizontal="center"/>
      <protection/>
    </xf>
    <xf numFmtId="0" fontId="10" fillId="35" borderId="64" xfId="0" applyFont="1" applyFill="1" applyBorder="1" applyAlignment="1">
      <alignment horizontal="center"/>
    </xf>
    <xf numFmtId="0" fontId="16" fillId="0" borderId="66" xfId="0" applyFont="1" applyBorder="1" applyAlignment="1">
      <alignment horizontal="center" wrapText="1"/>
    </xf>
    <xf numFmtId="0" fontId="13" fillId="35" borderId="66" xfId="0" applyFont="1" applyFill="1" applyBorder="1" applyAlignment="1">
      <alignment horizontal="center"/>
    </xf>
    <xf numFmtId="0" fontId="18" fillId="36" borderId="66" xfId="0" applyFont="1" applyFill="1" applyBorder="1" applyAlignment="1">
      <alignment horizontal="center"/>
    </xf>
    <xf numFmtId="0" fontId="16" fillId="34" borderId="66" xfId="51" applyFont="1" applyFill="1" applyBorder="1" applyAlignment="1">
      <alignment horizontal="center"/>
      <protection/>
    </xf>
    <xf numFmtId="0" fontId="10" fillId="35" borderId="29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0" fillId="35" borderId="16" xfId="0" applyFont="1" applyFill="1" applyBorder="1" applyAlignment="1">
      <alignment horizontal="center"/>
    </xf>
    <xf numFmtId="0" fontId="18" fillId="36" borderId="16" xfId="0" applyFont="1" applyFill="1" applyBorder="1" applyAlignment="1">
      <alignment horizontal="center"/>
    </xf>
    <xf numFmtId="0" fontId="17" fillId="34" borderId="46" xfId="51" applyFont="1" applyFill="1" applyBorder="1" applyAlignment="1">
      <alignment horizontal="center"/>
      <protection/>
    </xf>
    <xf numFmtId="0" fontId="17" fillId="34" borderId="16" xfId="51" applyFont="1" applyFill="1" applyBorder="1" applyAlignment="1">
      <alignment horizontal="center"/>
      <protection/>
    </xf>
    <xf numFmtId="0" fontId="17" fillId="0" borderId="37" xfId="51" applyFont="1" applyFill="1" applyBorder="1" applyAlignment="1">
      <alignment horizontal="center"/>
      <protection/>
    </xf>
    <xf numFmtId="0" fontId="18" fillId="0" borderId="22" xfId="0" applyFont="1" applyFill="1" applyBorder="1" applyAlignment="1">
      <alignment horizontal="center"/>
    </xf>
    <xf numFmtId="0" fontId="10" fillId="35" borderId="21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0" fillId="35" borderId="23" xfId="0" applyFont="1" applyFill="1" applyBorder="1" applyAlignment="1">
      <alignment horizontal="center"/>
    </xf>
    <xf numFmtId="0" fontId="18" fillId="36" borderId="23" xfId="0" applyFont="1" applyFill="1" applyBorder="1" applyAlignment="1">
      <alignment horizontal="center"/>
    </xf>
    <xf numFmtId="0" fontId="17" fillId="34" borderId="11" xfId="51" applyFont="1" applyFill="1" applyBorder="1" applyAlignment="1">
      <alignment horizontal="center"/>
      <protection/>
    </xf>
    <xf numFmtId="0" fontId="17" fillId="34" borderId="23" xfId="51" applyFont="1" applyFill="1" applyBorder="1" applyAlignment="1">
      <alignment horizontal="center"/>
      <protection/>
    </xf>
    <xf numFmtId="0" fontId="17" fillId="0" borderId="23" xfId="51" applyFont="1" applyFill="1" applyBorder="1" applyAlignment="1">
      <alignment horizontal="center"/>
      <protection/>
    </xf>
    <xf numFmtId="0" fontId="17" fillId="0" borderId="22" xfId="51" applyFont="1" applyFill="1" applyBorder="1" applyAlignment="1">
      <alignment horizontal="center"/>
      <protection/>
    </xf>
    <xf numFmtId="0" fontId="18" fillId="0" borderId="37" xfId="0" applyFont="1" applyFill="1" applyBorder="1" applyAlignment="1">
      <alignment horizontal="center"/>
    </xf>
    <xf numFmtId="0" fontId="10" fillId="35" borderId="49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0" fontId="10" fillId="35" borderId="35" xfId="0" applyFont="1" applyFill="1" applyBorder="1" applyAlignment="1">
      <alignment horizontal="center"/>
    </xf>
    <xf numFmtId="0" fontId="18" fillId="36" borderId="35" xfId="0" applyFont="1" applyFill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7" fillId="34" borderId="36" xfId="51" applyFont="1" applyFill="1" applyBorder="1" applyAlignment="1">
      <alignment horizontal="center"/>
      <protection/>
    </xf>
    <xf numFmtId="0" fontId="17" fillId="34" borderId="35" xfId="51" applyFont="1" applyFill="1" applyBorder="1" applyAlignment="1">
      <alignment horizontal="center"/>
      <protection/>
    </xf>
    <xf numFmtId="0" fontId="17" fillId="0" borderId="35" xfId="51" applyFont="1" applyFill="1" applyBorder="1" applyAlignment="1">
      <alignment horizontal="center"/>
      <protection/>
    </xf>
    <xf numFmtId="0" fontId="17" fillId="0" borderId="67" xfId="51" applyFont="1" applyFill="1" applyBorder="1" applyAlignment="1">
      <alignment horizontal="center"/>
      <protection/>
    </xf>
    <xf numFmtId="0" fontId="18" fillId="0" borderId="13" xfId="0" applyFont="1" applyFill="1" applyBorder="1" applyAlignment="1">
      <alignment horizontal="center"/>
    </xf>
    <xf numFmtId="0" fontId="17" fillId="0" borderId="66" xfId="51" applyFont="1" applyFill="1" applyBorder="1" applyAlignment="1">
      <alignment horizontal="center"/>
      <protection/>
    </xf>
    <xf numFmtId="0" fontId="13" fillId="0" borderId="59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6" fillId="37" borderId="66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18" fillId="36" borderId="66" xfId="0" applyFont="1" applyFill="1" applyBorder="1" applyAlignment="1">
      <alignment horizontal="center" wrapText="1"/>
    </xf>
    <xf numFmtId="0" fontId="18" fillId="36" borderId="68" xfId="0" applyFont="1" applyFill="1" applyBorder="1" applyAlignment="1">
      <alignment horizontal="center"/>
    </xf>
    <xf numFmtId="0" fontId="17" fillId="0" borderId="27" xfId="51" applyFont="1" applyFill="1" applyBorder="1" applyAlignment="1">
      <alignment horizontal="center"/>
      <protection/>
    </xf>
    <xf numFmtId="0" fontId="17" fillId="0" borderId="15" xfId="51" applyFont="1" applyFill="1" applyBorder="1" applyAlignment="1">
      <alignment horizontal="center"/>
      <protection/>
    </xf>
    <xf numFmtId="0" fontId="17" fillId="0" borderId="13" xfId="51" applyFont="1" applyFill="1" applyBorder="1" applyAlignment="1">
      <alignment horizontal="center"/>
      <protection/>
    </xf>
    <xf numFmtId="0" fontId="16" fillId="0" borderId="30" xfId="0" applyFont="1" applyFill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7" fillId="34" borderId="30" xfId="51" applyFont="1" applyFill="1" applyBorder="1" applyAlignment="1">
      <alignment horizontal="center"/>
      <protection/>
    </xf>
    <xf numFmtId="0" fontId="16" fillId="38" borderId="18" xfId="51" applyFont="1" applyFill="1" applyBorder="1">
      <alignment/>
      <protection/>
    </xf>
    <xf numFmtId="0" fontId="16" fillId="38" borderId="18" xfId="51" applyFont="1" applyFill="1" applyBorder="1" applyAlignment="1">
      <alignment horizontal="center"/>
      <protection/>
    </xf>
    <xf numFmtId="0" fontId="17" fillId="38" borderId="18" xfId="51" applyFont="1" applyFill="1" applyBorder="1" applyAlignment="1">
      <alignment horizontal="center"/>
      <protection/>
    </xf>
    <xf numFmtId="0" fontId="17" fillId="38" borderId="18" xfId="51" applyFont="1" applyFill="1" applyBorder="1" applyAlignment="1">
      <alignment horizontal="center"/>
      <protection/>
    </xf>
    <xf numFmtId="0" fontId="9" fillId="38" borderId="18" xfId="0" applyFont="1" applyFill="1" applyBorder="1" applyAlignment="1">
      <alignment/>
    </xf>
    <xf numFmtId="0" fontId="9" fillId="38" borderId="18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18" fillId="36" borderId="23" xfId="0" applyFont="1" applyFill="1" applyBorder="1" applyAlignment="1">
      <alignment horizontal="center" wrapText="1"/>
    </xf>
    <xf numFmtId="0" fontId="17" fillId="0" borderId="30" xfId="51" applyFont="1" applyFill="1" applyBorder="1" applyAlignment="1">
      <alignment horizontal="center"/>
      <protection/>
    </xf>
    <xf numFmtId="0" fontId="13" fillId="35" borderId="56" xfId="0" applyFont="1" applyFill="1" applyBorder="1" applyAlignment="1">
      <alignment horizontal="center"/>
    </xf>
    <xf numFmtId="0" fontId="18" fillId="36" borderId="35" xfId="0" applyFont="1" applyFill="1" applyBorder="1" applyAlignment="1">
      <alignment horizontal="center" wrapText="1"/>
    </xf>
    <xf numFmtId="0" fontId="0" fillId="13" borderId="0" xfId="0" applyFill="1" applyAlignment="1">
      <alignment horizontal="center"/>
    </xf>
    <xf numFmtId="0" fontId="0" fillId="13" borderId="0" xfId="0" applyFill="1" applyAlignment="1">
      <alignment/>
    </xf>
    <xf numFmtId="0" fontId="11" fillId="0" borderId="64" xfId="51" applyFont="1" applyFill="1" applyBorder="1" applyAlignment="1">
      <alignment horizontal="center"/>
      <protection/>
    </xf>
    <xf numFmtId="0" fontId="11" fillId="0" borderId="29" xfId="51" applyFont="1" applyFill="1" applyBorder="1" applyAlignment="1">
      <alignment horizontal="center"/>
      <protection/>
    </xf>
    <xf numFmtId="0" fontId="11" fillId="0" borderId="11" xfId="51" applyFont="1" applyFill="1" applyBorder="1" applyAlignment="1">
      <alignment horizontal="center"/>
      <protection/>
    </xf>
    <xf numFmtId="0" fontId="11" fillId="0" borderId="46" xfId="51" applyFont="1" applyFill="1" applyBorder="1" applyAlignment="1">
      <alignment horizontal="center"/>
      <protection/>
    </xf>
    <xf numFmtId="0" fontId="0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18" fillId="0" borderId="21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6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10" fontId="54" fillId="0" borderId="18" xfId="0" applyNumberFormat="1" applyFon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54" fillId="0" borderId="14" xfId="0" applyFont="1" applyBorder="1" applyAlignment="1">
      <alignment horizontal="center"/>
    </xf>
    <xf numFmtId="1" fontId="0" fillId="0" borderId="24" xfId="0" applyNumberFormat="1" applyBorder="1" applyAlignment="1">
      <alignment/>
    </xf>
    <xf numFmtId="0" fontId="0" fillId="0" borderId="16" xfId="0" applyFont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</xdr:row>
      <xdr:rowOff>85725</xdr:rowOff>
    </xdr:from>
    <xdr:to>
      <xdr:col>13</xdr:col>
      <xdr:colOff>9525</xdr:colOff>
      <xdr:row>6</xdr:row>
      <xdr:rowOff>142875</xdr:rowOff>
    </xdr:to>
    <xdr:sp>
      <xdr:nvSpPr>
        <xdr:cNvPr id="1" name="WordArt 1"/>
        <xdr:cNvSpPr>
          <a:spLocks/>
        </xdr:cNvSpPr>
      </xdr:nvSpPr>
      <xdr:spPr>
        <a:xfrm>
          <a:off x="4886325" y="409575"/>
          <a:ext cx="4610100" cy="704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latin typeface="Arial Black"/>
              <a:cs typeface="Arial Black"/>
            </a:rPr>
            <a:t>Plan studiów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13</xdr:col>
      <xdr:colOff>0</xdr:colOff>
      <xdr:row>8</xdr:row>
      <xdr:rowOff>0</xdr:rowOff>
    </xdr:to>
    <xdr:sp>
      <xdr:nvSpPr>
        <xdr:cNvPr id="1" name="WordArt 2"/>
        <xdr:cNvSpPr>
          <a:spLocks/>
        </xdr:cNvSpPr>
      </xdr:nvSpPr>
      <xdr:spPr>
        <a:xfrm>
          <a:off x="4343400" y="657225"/>
          <a:ext cx="10172700" cy="638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latin typeface="Arial Black"/>
              <a:cs typeface="Arial Black"/>
            </a:rPr>
            <a:t>Plan studiów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2</xdr:row>
      <xdr:rowOff>0</xdr:rowOff>
    </xdr:from>
    <xdr:to>
      <xdr:col>7</xdr:col>
      <xdr:colOff>514350</xdr:colOff>
      <xdr:row>6</xdr:row>
      <xdr:rowOff>123825</xdr:rowOff>
    </xdr:to>
    <xdr:sp>
      <xdr:nvSpPr>
        <xdr:cNvPr id="1" name="WordArt 1"/>
        <xdr:cNvSpPr>
          <a:spLocks/>
        </xdr:cNvSpPr>
      </xdr:nvSpPr>
      <xdr:spPr>
        <a:xfrm rot="21595447">
          <a:off x="4581525" y="323850"/>
          <a:ext cx="3829050" cy="771525"/>
        </a:xfrm>
        <a:prstGeom prst="rect"/>
        <a:noFill/>
      </xdr:spPr>
      <xdr:txBody>
        <a:bodyPr fromWordArt="1" wrap="none" lIns="91440" tIns="45720" rIns="91440" bIns="45720">
          <a:prstTxWarp prst="textCanDow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000000"/>
                  </a:gs>
                  <a:gs pos="10001">
                    <a:srgbClr val="000040"/>
                  </a:gs>
                  <a:gs pos="25000">
                    <a:srgbClr val="400040"/>
                  </a:gs>
                  <a:gs pos="37500">
                    <a:srgbClr val="8F0040"/>
                  </a:gs>
                  <a:gs pos="45000">
                    <a:srgbClr val="F27300"/>
                  </a:gs>
                  <a:gs pos="50000">
                    <a:srgbClr val="FFBF00"/>
                  </a:gs>
                  <a:gs pos="55000">
                    <a:srgbClr val="F27300"/>
                  </a:gs>
                  <a:gs pos="62500">
                    <a:srgbClr val="8F0040"/>
                  </a:gs>
                  <a:gs pos="75000">
                    <a:srgbClr val="400040"/>
                  </a:gs>
                  <a:gs pos="89999">
                    <a:srgbClr val="000040"/>
                  </a:gs>
                  <a:gs pos="100000">
                    <a:srgbClr val="000000"/>
                  </a:gs>
                </a:gsLst>
                <a:lin ang="2700000" scaled="1"/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Dom Casual"/>
              <a:cs typeface="Dom Casual"/>
            </a:rPr>
            <a:t>Plan studiów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zoomScalePageLayoutView="0" workbookViewId="0" topLeftCell="C28">
      <selection activeCell="I72" sqref="I72"/>
    </sheetView>
  </sheetViews>
  <sheetFormatPr defaultColWidth="9.140625" defaultRowHeight="12.75"/>
  <cols>
    <col min="1" max="1" width="48.28125" style="0" customWidth="1"/>
    <col min="2" max="2" width="7.7109375" style="0" customWidth="1"/>
    <col min="4" max="22" width="7.7109375" style="0" customWidth="1"/>
  </cols>
  <sheetData>
    <row r="1" spans="1:22" ht="12.75">
      <c r="A1" s="10" t="s">
        <v>114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</row>
    <row r="2" spans="1:22" ht="12.75">
      <c r="A2" s="10" t="s">
        <v>115</v>
      </c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P2" s="1"/>
      <c r="Q2" s="1"/>
      <c r="R2" s="1"/>
      <c r="S2" s="1"/>
      <c r="T2" s="1"/>
      <c r="U2" s="4"/>
      <c r="V2" s="2"/>
    </row>
    <row r="3" spans="1:22" ht="12.75">
      <c r="A3" s="10" t="s">
        <v>116</v>
      </c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P3" s="1"/>
      <c r="Q3" s="1"/>
      <c r="R3" s="1"/>
      <c r="S3" s="1"/>
      <c r="T3" s="1"/>
      <c r="U3" s="4"/>
      <c r="V3" s="2"/>
    </row>
    <row r="4" spans="1:22" ht="12.75">
      <c r="A4" s="10" t="s">
        <v>117</v>
      </c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7" t="s">
        <v>5</v>
      </c>
      <c r="P4" s="1"/>
      <c r="Q4" s="1"/>
      <c r="R4" s="1"/>
      <c r="S4" s="1"/>
      <c r="T4" s="1"/>
      <c r="U4" s="4"/>
      <c r="V4" s="2"/>
    </row>
    <row r="5" spans="2:22" ht="12.75"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7" t="s">
        <v>112</v>
      </c>
      <c r="P5" s="1"/>
      <c r="Q5" s="1"/>
      <c r="R5" s="1"/>
      <c r="S5" s="1"/>
      <c r="T5" s="1"/>
      <c r="U5" s="4"/>
      <c r="V5" s="2"/>
    </row>
    <row r="6" spans="2:22" ht="12.75">
      <c r="B6" s="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7" t="s">
        <v>113</v>
      </c>
      <c r="P6" s="1"/>
      <c r="Q6" s="1"/>
      <c r="R6" s="1"/>
      <c r="S6" s="1"/>
      <c r="T6" s="1"/>
      <c r="U6" s="4"/>
      <c r="V6" s="2"/>
    </row>
    <row r="7" spans="2:22" ht="12.75">
      <c r="B7" s="3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4"/>
      <c r="V7" s="2"/>
    </row>
    <row r="8" spans="1:22" ht="12.75">
      <c r="A8" s="58"/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4"/>
      <c r="V8" s="2"/>
    </row>
    <row r="9" spans="1:22" ht="15.75">
      <c r="A9" s="10" t="s">
        <v>118</v>
      </c>
      <c r="B9" s="3"/>
      <c r="C9" s="1"/>
      <c r="D9" s="1"/>
      <c r="E9" s="1"/>
      <c r="F9" s="114" t="s">
        <v>79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4"/>
      <c r="V9" s="2"/>
    </row>
    <row r="10" spans="1:22" ht="18">
      <c r="A10" s="29" t="s">
        <v>119</v>
      </c>
      <c r="C10" s="6"/>
      <c r="D10" s="6"/>
      <c r="E10" s="6"/>
      <c r="F10" s="5" t="s">
        <v>101</v>
      </c>
      <c r="G10" s="6"/>
      <c r="H10" s="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4"/>
      <c r="V10" s="2"/>
    </row>
    <row r="11" spans="1:22" ht="18">
      <c r="A11" s="29"/>
      <c r="C11" s="6"/>
      <c r="D11" s="6"/>
      <c r="E11" s="6"/>
      <c r="F11" s="9"/>
      <c r="G11" s="6"/>
      <c r="H11" s="6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4"/>
      <c r="V11" s="2"/>
    </row>
    <row r="12" spans="1:22" ht="13.5" thickBo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59"/>
      <c r="V12" s="60"/>
    </row>
    <row r="13" spans="1:22" s="10" customFormat="1" ht="12">
      <c r="A13" s="49" t="s">
        <v>6</v>
      </c>
      <c r="B13" s="30" t="s">
        <v>7</v>
      </c>
      <c r="C13" s="345" t="s">
        <v>8</v>
      </c>
      <c r="D13" s="346"/>
      <c r="E13" s="37" t="s">
        <v>122</v>
      </c>
      <c r="F13" s="347" t="s">
        <v>9</v>
      </c>
      <c r="G13" s="348"/>
      <c r="H13" s="11" t="s">
        <v>122</v>
      </c>
      <c r="I13" s="345" t="s">
        <v>10</v>
      </c>
      <c r="J13" s="346"/>
      <c r="K13" s="37" t="s">
        <v>122</v>
      </c>
      <c r="L13" s="345" t="s">
        <v>11</v>
      </c>
      <c r="M13" s="346"/>
      <c r="N13" s="37" t="s">
        <v>122</v>
      </c>
      <c r="O13" s="345" t="s">
        <v>12</v>
      </c>
      <c r="P13" s="346"/>
      <c r="Q13" s="37" t="s">
        <v>122</v>
      </c>
      <c r="R13" s="345" t="s">
        <v>13</v>
      </c>
      <c r="S13" s="346"/>
      <c r="T13" s="37" t="s">
        <v>122</v>
      </c>
      <c r="U13" s="41" t="s">
        <v>14</v>
      </c>
      <c r="V13" s="12" t="s">
        <v>15</v>
      </c>
    </row>
    <row r="14" spans="1:22" s="10" customFormat="1" ht="12.75" thickBot="1">
      <c r="A14" s="50" t="s">
        <v>16</v>
      </c>
      <c r="B14" s="31" t="s">
        <v>17</v>
      </c>
      <c r="C14" s="38" t="s">
        <v>18</v>
      </c>
      <c r="D14" s="14" t="s">
        <v>19</v>
      </c>
      <c r="E14" s="39"/>
      <c r="F14" s="13" t="s">
        <v>18</v>
      </c>
      <c r="G14" s="14" t="s">
        <v>19</v>
      </c>
      <c r="H14" s="40"/>
      <c r="I14" s="38" t="s">
        <v>18</v>
      </c>
      <c r="J14" s="14" t="s">
        <v>19</v>
      </c>
      <c r="K14" s="39"/>
      <c r="L14" s="38" t="s">
        <v>18</v>
      </c>
      <c r="M14" s="14" t="s">
        <v>19</v>
      </c>
      <c r="N14" s="39"/>
      <c r="O14" s="38" t="s">
        <v>18</v>
      </c>
      <c r="P14" s="14" t="s">
        <v>19</v>
      </c>
      <c r="Q14" s="39"/>
      <c r="R14" s="38" t="s">
        <v>18</v>
      </c>
      <c r="S14" s="14" t="s">
        <v>19</v>
      </c>
      <c r="T14" s="39"/>
      <c r="U14" s="42"/>
      <c r="V14" s="15"/>
    </row>
    <row r="15" spans="1:22" s="176" customFormat="1" ht="12.75">
      <c r="A15" s="167" t="s">
        <v>20</v>
      </c>
      <c r="B15" s="168">
        <v>120</v>
      </c>
      <c r="C15" s="169"/>
      <c r="D15" s="170">
        <v>24</v>
      </c>
      <c r="E15" s="171">
        <v>2</v>
      </c>
      <c r="F15" s="172"/>
      <c r="G15" s="170">
        <v>24</v>
      </c>
      <c r="H15" s="173">
        <v>2</v>
      </c>
      <c r="I15" s="169"/>
      <c r="J15" s="170">
        <v>18</v>
      </c>
      <c r="K15" s="171">
        <v>2</v>
      </c>
      <c r="L15" s="169"/>
      <c r="M15" s="170">
        <v>18</v>
      </c>
      <c r="N15" s="171">
        <v>2</v>
      </c>
      <c r="O15" s="169"/>
      <c r="P15" s="170">
        <v>18</v>
      </c>
      <c r="Q15" s="171">
        <v>2</v>
      </c>
      <c r="R15" s="169"/>
      <c r="S15" s="170">
        <v>18</v>
      </c>
      <c r="T15" s="171">
        <v>2</v>
      </c>
      <c r="U15" s="174"/>
      <c r="V15" s="175"/>
    </row>
    <row r="16" spans="1:22" s="10" customFormat="1" ht="12">
      <c r="A16" s="51" t="s">
        <v>111</v>
      </c>
      <c r="B16" s="32">
        <v>84</v>
      </c>
      <c r="C16" s="61"/>
      <c r="D16" s="19">
        <v>24</v>
      </c>
      <c r="E16" s="62">
        <v>2</v>
      </c>
      <c r="F16" s="16"/>
      <c r="G16" s="19">
        <v>24</v>
      </c>
      <c r="H16" s="34">
        <v>2</v>
      </c>
      <c r="I16" s="61"/>
      <c r="J16" s="19">
        <v>18</v>
      </c>
      <c r="K16" s="62">
        <v>2</v>
      </c>
      <c r="L16" s="61"/>
      <c r="M16" s="19">
        <v>18</v>
      </c>
      <c r="N16" s="62">
        <v>2</v>
      </c>
      <c r="O16" s="61"/>
      <c r="P16" s="19"/>
      <c r="Q16" s="62"/>
      <c r="R16" s="61"/>
      <c r="S16" s="19"/>
      <c r="T16" s="62"/>
      <c r="U16" s="43" t="s">
        <v>76</v>
      </c>
      <c r="V16" s="17" t="s">
        <v>44</v>
      </c>
    </row>
    <row r="17" spans="1:22" s="10" customFormat="1" ht="12">
      <c r="A17" s="51" t="s">
        <v>80</v>
      </c>
      <c r="B17" s="32">
        <v>36</v>
      </c>
      <c r="C17" s="61"/>
      <c r="D17" s="19" t="s">
        <v>81</v>
      </c>
      <c r="E17" s="62"/>
      <c r="F17" s="16"/>
      <c r="G17" s="19" t="s">
        <v>81</v>
      </c>
      <c r="H17" s="34"/>
      <c r="I17" s="61"/>
      <c r="J17" s="19" t="s">
        <v>81</v>
      </c>
      <c r="K17" s="62"/>
      <c r="L17" s="61"/>
      <c r="M17" s="19" t="s">
        <v>81</v>
      </c>
      <c r="N17" s="62"/>
      <c r="O17" s="61"/>
      <c r="P17" s="19">
        <v>18</v>
      </c>
      <c r="Q17" s="62">
        <v>2</v>
      </c>
      <c r="R17" s="61"/>
      <c r="S17" s="19">
        <v>18</v>
      </c>
      <c r="T17" s="62">
        <v>2</v>
      </c>
      <c r="U17" s="43" t="s">
        <v>55</v>
      </c>
      <c r="V17" s="17" t="s">
        <v>23</v>
      </c>
    </row>
    <row r="18" spans="1:22" s="176" customFormat="1" ht="12.75">
      <c r="A18" s="177" t="s">
        <v>33</v>
      </c>
      <c r="B18" s="178">
        <v>375</v>
      </c>
      <c r="C18" s="179">
        <v>105</v>
      </c>
      <c r="D18" s="180">
        <v>30</v>
      </c>
      <c r="E18" s="181">
        <v>22</v>
      </c>
      <c r="F18" s="182">
        <v>90</v>
      </c>
      <c r="G18" s="180">
        <v>30</v>
      </c>
      <c r="H18" s="183">
        <v>18</v>
      </c>
      <c r="I18" s="179">
        <v>45</v>
      </c>
      <c r="J18" s="180">
        <v>30</v>
      </c>
      <c r="K18" s="181">
        <v>14</v>
      </c>
      <c r="L18" s="179">
        <v>30</v>
      </c>
      <c r="M18" s="180">
        <v>15</v>
      </c>
      <c r="N18" s="181">
        <v>7</v>
      </c>
      <c r="O18" s="179"/>
      <c r="P18" s="180"/>
      <c r="Q18" s="181"/>
      <c r="R18" s="179"/>
      <c r="S18" s="180"/>
      <c r="T18" s="181"/>
      <c r="U18" s="184"/>
      <c r="V18" s="185"/>
    </row>
    <row r="19" spans="1:22" s="10" customFormat="1" ht="12">
      <c r="A19" s="51" t="s">
        <v>82</v>
      </c>
      <c r="B19" s="32">
        <v>30</v>
      </c>
      <c r="C19" s="61">
        <v>30</v>
      </c>
      <c r="D19" s="19"/>
      <c r="E19" s="62">
        <v>4</v>
      </c>
      <c r="F19" s="16"/>
      <c r="G19" s="19"/>
      <c r="H19" s="34"/>
      <c r="I19" s="61"/>
      <c r="J19" s="19"/>
      <c r="K19" s="62"/>
      <c r="L19" s="61"/>
      <c r="M19" s="19"/>
      <c r="N19" s="62"/>
      <c r="O19" s="61"/>
      <c r="P19" s="19"/>
      <c r="Q19" s="62"/>
      <c r="R19" s="61"/>
      <c r="S19" s="19"/>
      <c r="T19" s="62"/>
      <c r="U19" s="43"/>
      <c r="V19" s="17" t="s">
        <v>26</v>
      </c>
    </row>
    <row r="20" spans="1:22" s="10" customFormat="1" ht="12">
      <c r="A20" s="51" t="s">
        <v>83</v>
      </c>
      <c r="B20" s="32">
        <v>30</v>
      </c>
      <c r="C20" s="61">
        <v>30</v>
      </c>
      <c r="D20" s="19"/>
      <c r="E20" s="62">
        <v>4</v>
      </c>
      <c r="F20" s="16"/>
      <c r="G20" s="19"/>
      <c r="H20" s="34"/>
      <c r="I20" s="61"/>
      <c r="J20" s="19"/>
      <c r="K20" s="62"/>
      <c r="L20" s="61"/>
      <c r="M20" s="19"/>
      <c r="N20" s="62"/>
      <c r="O20" s="61"/>
      <c r="P20" s="19"/>
      <c r="Q20" s="62"/>
      <c r="R20" s="61"/>
      <c r="S20" s="19"/>
      <c r="T20" s="62"/>
      <c r="U20" s="43"/>
      <c r="V20" s="17" t="s">
        <v>26</v>
      </c>
    </row>
    <row r="21" spans="1:22" s="10" customFormat="1" ht="12">
      <c r="A21" s="51" t="s">
        <v>85</v>
      </c>
      <c r="B21" s="32">
        <v>45</v>
      </c>
      <c r="C21" s="61">
        <v>30</v>
      </c>
      <c r="D21" s="19">
        <v>15</v>
      </c>
      <c r="E21" s="62">
        <v>8</v>
      </c>
      <c r="F21" s="16"/>
      <c r="G21" s="19"/>
      <c r="H21" s="34"/>
      <c r="I21" s="61"/>
      <c r="J21" s="19"/>
      <c r="K21" s="62"/>
      <c r="L21" s="61"/>
      <c r="M21" s="19"/>
      <c r="N21" s="62"/>
      <c r="O21" s="61"/>
      <c r="P21" s="19"/>
      <c r="Q21" s="62"/>
      <c r="R21" s="61"/>
      <c r="S21" s="19"/>
      <c r="T21" s="62"/>
      <c r="U21" s="43" t="s">
        <v>26</v>
      </c>
      <c r="V21" s="17" t="s">
        <v>26</v>
      </c>
    </row>
    <row r="22" spans="1:22" s="10" customFormat="1" ht="12">
      <c r="A22" s="51" t="s">
        <v>89</v>
      </c>
      <c r="B22" s="32">
        <v>30</v>
      </c>
      <c r="C22" s="61">
        <v>15</v>
      </c>
      <c r="D22" s="19">
        <v>15</v>
      </c>
      <c r="E22" s="62">
        <v>6</v>
      </c>
      <c r="F22" s="16"/>
      <c r="G22" s="19"/>
      <c r="H22" s="34"/>
      <c r="I22" s="61"/>
      <c r="J22" s="19"/>
      <c r="K22" s="62"/>
      <c r="L22" s="61"/>
      <c r="M22" s="19"/>
      <c r="N22" s="62"/>
      <c r="O22" s="61"/>
      <c r="P22" s="19"/>
      <c r="Q22" s="62"/>
      <c r="R22" s="61"/>
      <c r="S22" s="19"/>
      <c r="T22" s="62"/>
      <c r="U22" s="43" t="s">
        <v>26</v>
      </c>
      <c r="V22" s="17" t="s">
        <v>26</v>
      </c>
    </row>
    <row r="23" spans="1:22" s="10" customFormat="1" ht="12">
      <c r="A23" s="51" t="s">
        <v>84</v>
      </c>
      <c r="B23" s="32">
        <v>30</v>
      </c>
      <c r="C23" s="61"/>
      <c r="D23" s="19"/>
      <c r="E23" s="62"/>
      <c r="F23" s="16">
        <v>30</v>
      </c>
      <c r="G23" s="19"/>
      <c r="H23" s="34">
        <v>4</v>
      </c>
      <c r="I23" s="61"/>
      <c r="J23" s="19"/>
      <c r="K23" s="62"/>
      <c r="L23" s="61"/>
      <c r="M23" s="19"/>
      <c r="N23" s="62"/>
      <c r="O23" s="61"/>
      <c r="P23" s="19"/>
      <c r="Q23" s="62"/>
      <c r="R23" s="61"/>
      <c r="S23" s="19"/>
      <c r="T23" s="62"/>
      <c r="U23" s="43"/>
      <c r="V23" s="17" t="s">
        <v>30</v>
      </c>
    </row>
    <row r="24" spans="1:22" s="10" customFormat="1" ht="12">
      <c r="A24" s="51" t="s">
        <v>88</v>
      </c>
      <c r="B24" s="32">
        <v>45</v>
      </c>
      <c r="C24" s="61"/>
      <c r="D24" s="19"/>
      <c r="E24" s="62"/>
      <c r="F24" s="16">
        <v>30</v>
      </c>
      <c r="G24" s="19">
        <v>15</v>
      </c>
      <c r="H24" s="34">
        <v>7</v>
      </c>
      <c r="I24" s="61"/>
      <c r="J24" s="19"/>
      <c r="K24" s="62"/>
      <c r="L24" s="61"/>
      <c r="M24" s="19"/>
      <c r="N24" s="62"/>
      <c r="O24" s="61"/>
      <c r="P24" s="19"/>
      <c r="Q24" s="62"/>
      <c r="R24" s="61"/>
      <c r="S24" s="19"/>
      <c r="T24" s="62"/>
      <c r="U24" s="43" t="s">
        <v>30</v>
      </c>
      <c r="V24" s="17" t="s">
        <v>30</v>
      </c>
    </row>
    <row r="25" spans="1:22" s="10" customFormat="1" ht="12">
      <c r="A25" s="51" t="s">
        <v>86</v>
      </c>
      <c r="B25" s="33">
        <v>75</v>
      </c>
      <c r="C25" s="61"/>
      <c r="D25" s="19"/>
      <c r="E25" s="62"/>
      <c r="F25" s="16">
        <v>30</v>
      </c>
      <c r="G25" s="19">
        <v>15</v>
      </c>
      <c r="H25" s="34">
        <v>7</v>
      </c>
      <c r="I25" s="61">
        <v>15</v>
      </c>
      <c r="J25" s="19">
        <v>15</v>
      </c>
      <c r="K25" s="62">
        <v>6</v>
      </c>
      <c r="L25" s="61"/>
      <c r="M25" s="19"/>
      <c r="N25" s="62"/>
      <c r="O25" s="61"/>
      <c r="P25" s="19"/>
      <c r="Q25" s="62"/>
      <c r="R25" s="61"/>
      <c r="S25" s="19"/>
      <c r="T25" s="62"/>
      <c r="U25" s="43" t="s">
        <v>78</v>
      </c>
      <c r="V25" s="17" t="s">
        <v>35</v>
      </c>
    </row>
    <row r="26" spans="1:22" s="10" customFormat="1" ht="12">
      <c r="A26" s="51" t="s">
        <v>90</v>
      </c>
      <c r="B26" s="32">
        <v>45</v>
      </c>
      <c r="C26" s="61"/>
      <c r="D26" s="19"/>
      <c r="E26" s="62"/>
      <c r="F26" s="16"/>
      <c r="G26" s="19"/>
      <c r="H26" s="34"/>
      <c r="I26" s="61">
        <v>30</v>
      </c>
      <c r="J26" s="19">
        <v>15</v>
      </c>
      <c r="K26" s="62">
        <v>8</v>
      </c>
      <c r="L26" s="61"/>
      <c r="M26" s="19"/>
      <c r="N26" s="62"/>
      <c r="O26" s="61"/>
      <c r="P26" s="19"/>
      <c r="Q26" s="62"/>
      <c r="R26" s="61"/>
      <c r="S26" s="19"/>
      <c r="T26" s="62"/>
      <c r="U26" s="43" t="s">
        <v>35</v>
      </c>
      <c r="V26" s="17" t="s">
        <v>35</v>
      </c>
    </row>
    <row r="27" spans="1:22" s="10" customFormat="1" ht="12">
      <c r="A27" s="51" t="s">
        <v>87</v>
      </c>
      <c r="B27" s="32">
        <v>45</v>
      </c>
      <c r="C27" s="61"/>
      <c r="D27" s="19"/>
      <c r="E27" s="62"/>
      <c r="F27" s="16"/>
      <c r="G27" s="19"/>
      <c r="H27" s="34"/>
      <c r="I27" s="61"/>
      <c r="J27" s="19"/>
      <c r="K27" s="62"/>
      <c r="L27" s="61">
        <v>30</v>
      </c>
      <c r="M27" s="19">
        <v>15</v>
      </c>
      <c r="N27" s="62">
        <v>7</v>
      </c>
      <c r="O27" s="61"/>
      <c r="P27" s="19"/>
      <c r="Q27" s="62"/>
      <c r="R27" s="61"/>
      <c r="S27" s="19"/>
      <c r="T27" s="62"/>
      <c r="U27" s="43" t="s">
        <v>44</v>
      </c>
      <c r="V27" s="17" t="s">
        <v>44</v>
      </c>
    </row>
    <row r="28" spans="1:22" s="176" customFormat="1" ht="12.75">
      <c r="A28" s="177" t="s">
        <v>75</v>
      </c>
      <c r="B28" s="178">
        <v>486</v>
      </c>
      <c r="C28" s="179">
        <v>15</v>
      </c>
      <c r="D28" s="180">
        <v>15</v>
      </c>
      <c r="E28" s="181">
        <v>6</v>
      </c>
      <c r="F28" s="182">
        <v>21</v>
      </c>
      <c r="G28" s="180">
        <v>39</v>
      </c>
      <c r="H28" s="183">
        <v>10</v>
      </c>
      <c r="I28" s="179">
        <v>111</v>
      </c>
      <c r="J28" s="180"/>
      <c r="K28" s="181">
        <v>14</v>
      </c>
      <c r="L28" s="179">
        <v>75</v>
      </c>
      <c r="M28" s="180"/>
      <c r="N28" s="181">
        <v>11</v>
      </c>
      <c r="O28" s="179">
        <v>90</v>
      </c>
      <c r="P28" s="180">
        <v>15</v>
      </c>
      <c r="Q28" s="181">
        <v>14</v>
      </c>
      <c r="R28" s="179">
        <v>105</v>
      </c>
      <c r="S28" s="180"/>
      <c r="T28" s="181">
        <v>14</v>
      </c>
      <c r="U28" s="184"/>
      <c r="V28" s="185"/>
    </row>
    <row r="29" spans="1:22" s="10" customFormat="1" ht="12">
      <c r="A29" s="52" t="s">
        <v>137</v>
      </c>
      <c r="B29" s="32">
        <v>105</v>
      </c>
      <c r="C29" s="61" t="s">
        <v>81</v>
      </c>
      <c r="D29" s="19"/>
      <c r="E29" s="62"/>
      <c r="F29" s="16"/>
      <c r="G29" s="19"/>
      <c r="H29" s="34"/>
      <c r="I29" s="61">
        <v>15</v>
      </c>
      <c r="J29" s="19"/>
      <c r="K29" s="62">
        <v>1</v>
      </c>
      <c r="L29" s="61">
        <v>30</v>
      </c>
      <c r="M29" s="19"/>
      <c r="N29" s="62">
        <v>2</v>
      </c>
      <c r="O29" s="61">
        <v>15</v>
      </c>
      <c r="P29" s="19"/>
      <c r="Q29" s="62">
        <v>1</v>
      </c>
      <c r="R29" s="61">
        <v>45</v>
      </c>
      <c r="S29" s="19"/>
      <c r="T29" s="62">
        <v>3</v>
      </c>
      <c r="U29" s="43" t="s">
        <v>110</v>
      </c>
      <c r="V29" s="17"/>
    </row>
    <row r="30" spans="1:22" s="10" customFormat="1" ht="12">
      <c r="A30" s="51" t="s">
        <v>105</v>
      </c>
      <c r="B30" s="32">
        <v>30</v>
      </c>
      <c r="C30" s="61">
        <v>15</v>
      </c>
      <c r="D30" s="19">
        <v>15</v>
      </c>
      <c r="E30" s="62">
        <v>6</v>
      </c>
      <c r="F30" s="63"/>
      <c r="G30" s="64"/>
      <c r="H30" s="65"/>
      <c r="I30" s="66"/>
      <c r="J30" s="64"/>
      <c r="K30" s="67"/>
      <c r="L30" s="66"/>
      <c r="M30" s="64"/>
      <c r="N30" s="67"/>
      <c r="O30" s="66"/>
      <c r="P30" s="64"/>
      <c r="Q30" s="67"/>
      <c r="R30" s="66"/>
      <c r="S30" s="64"/>
      <c r="T30" s="67"/>
      <c r="U30" s="44" t="s">
        <v>26</v>
      </c>
      <c r="V30" s="17" t="s">
        <v>26</v>
      </c>
    </row>
    <row r="31" spans="1:22" s="10" customFormat="1" ht="12">
      <c r="A31" s="51" t="s">
        <v>94</v>
      </c>
      <c r="B31" s="32">
        <v>30</v>
      </c>
      <c r="C31" s="61"/>
      <c r="D31" s="19"/>
      <c r="E31" s="62"/>
      <c r="F31" s="68">
        <v>15</v>
      </c>
      <c r="G31" s="69">
        <v>15</v>
      </c>
      <c r="H31" s="70">
        <v>6</v>
      </c>
      <c r="I31" s="61"/>
      <c r="J31" s="19"/>
      <c r="K31" s="62"/>
      <c r="L31" s="61"/>
      <c r="M31" s="19"/>
      <c r="N31" s="62"/>
      <c r="O31" s="61"/>
      <c r="P31" s="19"/>
      <c r="Q31" s="62"/>
      <c r="R31" s="61"/>
      <c r="S31" s="19"/>
      <c r="T31" s="62"/>
      <c r="U31" s="43" t="s">
        <v>30</v>
      </c>
      <c r="V31" s="17" t="s">
        <v>30</v>
      </c>
    </row>
    <row r="32" spans="1:22" s="10" customFormat="1" ht="12">
      <c r="A32" s="52" t="s">
        <v>91</v>
      </c>
      <c r="B32" s="32">
        <v>30</v>
      </c>
      <c r="C32" s="61"/>
      <c r="D32" s="19"/>
      <c r="E32" s="62"/>
      <c r="F32" s="16">
        <v>6</v>
      </c>
      <c r="G32" s="19">
        <v>24</v>
      </c>
      <c r="H32" s="34">
        <v>4</v>
      </c>
      <c r="I32" s="61"/>
      <c r="J32" s="19"/>
      <c r="K32" s="62"/>
      <c r="L32" s="61"/>
      <c r="M32" s="19"/>
      <c r="N32" s="62"/>
      <c r="O32" s="61"/>
      <c r="P32" s="19"/>
      <c r="Q32" s="62"/>
      <c r="R32" s="61"/>
      <c r="S32" s="19"/>
      <c r="T32" s="62"/>
      <c r="U32" s="43" t="s">
        <v>30</v>
      </c>
      <c r="V32" s="17"/>
    </row>
    <row r="33" spans="1:22" s="10" customFormat="1" ht="12">
      <c r="A33" s="51" t="s">
        <v>106</v>
      </c>
      <c r="B33" s="32">
        <v>15</v>
      </c>
      <c r="C33" s="61"/>
      <c r="D33" s="19"/>
      <c r="E33" s="62"/>
      <c r="F33" s="68"/>
      <c r="G33" s="19"/>
      <c r="H33" s="34"/>
      <c r="I33" s="61">
        <v>15</v>
      </c>
      <c r="J33" s="19"/>
      <c r="K33" s="62">
        <v>2</v>
      </c>
      <c r="L33" s="61"/>
      <c r="M33" s="19"/>
      <c r="N33" s="62"/>
      <c r="O33" s="61"/>
      <c r="P33" s="19"/>
      <c r="Q33" s="62"/>
      <c r="R33" s="61"/>
      <c r="S33" s="19"/>
      <c r="T33" s="62"/>
      <c r="U33" s="43"/>
      <c r="V33" s="17" t="s">
        <v>35</v>
      </c>
    </row>
    <row r="34" spans="1:22" s="10" customFormat="1" ht="12">
      <c r="A34" s="53" t="s">
        <v>107</v>
      </c>
      <c r="B34" s="32">
        <v>15</v>
      </c>
      <c r="C34" s="61"/>
      <c r="D34" s="19"/>
      <c r="E34" s="71"/>
      <c r="F34" s="72"/>
      <c r="G34" s="19"/>
      <c r="H34" s="34"/>
      <c r="I34" s="61">
        <v>15</v>
      </c>
      <c r="J34" s="19"/>
      <c r="K34" s="62">
        <v>2</v>
      </c>
      <c r="L34" s="61"/>
      <c r="M34" s="19"/>
      <c r="N34" s="62"/>
      <c r="O34" s="61"/>
      <c r="P34" s="19"/>
      <c r="Q34" s="62"/>
      <c r="R34" s="61"/>
      <c r="S34" s="19"/>
      <c r="T34" s="62"/>
      <c r="U34" s="43"/>
      <c r="V34" s="17" t="s">
        <v>35</v>
      </c>
    </row>
    <row r="35" spans="1:22" s="10" customFormat="1" ht="12">
      <c r="A35" s="51" t="s">
        <v>102</v>
      </c>
      <c r="B35" s="32">
        <v>30</v>
      </c>
      <c r="C35" s="61"/>
      <c r="D35" s="19"/>
      <c r="E35" s="62"/>
      <c r="F35" s="16"/>
      <c r="G35" s="19"/>
      <c r="H35" s="34"/>
      <c r="I35" s="61">
        <v>30</v>
      </c>
      <c r="J35" s="19"/>
      <c r="K35" s="62">
        <v>4</v>
      </c>
      <c r="L35" s="61"/>
      <c r="M35" s="19"/>
      <c r="N35" s="62"/>
      <c r="O35" s="61"/>
      <c r="P35" s="19"/>
      <c r="Q35" s="62"/>
      <c r="R35" s="61"/>
      <c r="S35" s="19"/>
      <c r="T35" s="62"/>
      <c r="U35" s="43"/>
      <c r="V35" s="17" t="s">
        <v>35</v>
      </c>
    </row>
    <row r="36" spans="1:22" s="10" customFormat="1" ht="12">
      <c r="A36" s="51" t="s">
        <v>108</v>
      </c>
      <c r="B36" s="32">
        <v>15</v>
      </c>
      <c r="C36" s="61"/>
      <c r="D36" s="19"/>
      <c r="E36" s="62"/>
      <c r="F36" s="16"/>
      <c r="G36" s="19"/>
      <c r="H36" s="34"/>
      <c r="I36" s="61">
        <v>15</v>
      </c>
      <c r="J36" s="19"/>
      <c r="K36" s="71">
        <v>2</v>
      </c>
      <c r="L36" s="73"/>
      <c r="M36" s="19"/>
      <c r="N36" s="62"/>
      <c r="O36" s="61"/>
      <c r="P36" s="19"/>
      <c r="Q36" s="62"/>
      <c r="R36" s="61"/>
      <c r="S36" s="19"/>
      <c r="T36" s="62"/>
      <c r="U36" s="43" t="s">
        <v>35</v>
      </c>
      <c r="V36" s="17" t="s">
        <v>81</v>
      </c>
    </row>
    <row r="37" spans="1:22" s="10" customFormat="1" ht="12">
      <c r="A37" s="51" t="s">
        <v>138</v>
      </c>
      <c r="B37" s="32">
        <v>6</v>
      </c>
      <c r="C37" s="61"/>
      <c r="D37" s="19"/>
      <c r="E37" s="62"/>
      <c r="F37" s="16" t="s">
        <v>81</v>
      </c>
      <c r="G37" s="19"/>
      <c r="H37" s="34"/>
      <c r="I37" s="61">
        <v>6</v>
      </c>
      <c r="J37" s="19"/>
      <c r="K37" s="62">
        <v>1</v>
      </c>
      <c r="L37" s="61"/>
      <c r="M37" s="19"/>
      <c r="N37" s="62"/>
      <c r="O37" s="61"/>
      <c r="P37" s="19"/>
      <c r="Q37" s="62"/>
      <c r="R37" s="61"/>
      <c r="S37" s="19"/>
      <c r="T37" s="62"/>
      <c r="U37" s="43" t="s">
        <v>35</v>
      </c>
      <c r="V37" s="17"/>
    </row>
    <row r="38" spans="1:22" s="10" customFormat="1" ht="12">
      <c r="A38" s="53" t="s">
        <v>139</v>
      </c>
      <c r="B38" s="32">
        <v>15</v>
      </c>
      <c r="C38" s="61"/>
      <c r="D38" s="19"/>
      <c r="E38" s="62"/>
      <c r="F38" s="16"/>
      <c r="G38" s="19"/>
      <c r="H38" s="34"/>
      <c r="I38" s="61">
        <v>15</v>
      </c>
      <c r="J38" s="19"/>
      <c r="K38" s="62">
        <v>2</v>
      </c>
      <c r="L38" s="61"/>
      <c r="M38" s="19"/>
      <c r="N38" s="62"/>
      <c r="O38" s="61"/>
      <c r="P38" s="19"/>
      <c r="Q38" s="62"/>
      <c r="R38" s="61"/>
      <c r="S38" s="19"/>
      <c r="T38" s="62"/>
      <c r="U38" s="43" t="s">
        <v>35</v>
      </c>
      <c r="V38" s="17"/>
    </row>
    <row r="39" spans="1:22" s="10" customFormat="1" ht="12">
      <c r="A39" s="51" t="s">
        <v>104</v>
      </c>
      <c r="B39" s="32">
        <v>15</v>
      </c>
      <c r="C39" s="61"/>
      <c r="D39" s="19"/>
      <c r="E39" s="62"/>
      <c r="F39" s="16"/>
      <c r="G39" s="19"/>
      <c r="H39" s="34"/>
      <c r="I39" s="74"/>
      <c r="J39" s="19"/>
      <c r="K39" s="62"/>
      <c r="L39" s="61">
        <v>15</v>
      </c>
      <c r="M39" s="19"/>
      <c r="N39" s="62">
        <v>3</v>
      </c>
      <c r="O39" s="61"/>
      <c r="P39" s="19"/>
      <c r="Q39" s="62"/>
      <c r="R39" s="61"/>
      <c r="S39" s="19"/>
      <c r="T39" s="62"/>
      <c r="U39" s="43" t="s">
        <v>44</v>
      </c>
      <c r="V39" s="17"/>
    </row>
    <row r="40" spans="1:22" s="10" customFormat="1" ht="12">
      <c r="A40" s="51" t="s">
        <v>92</v>
      </c>
      <c r="B40" s="32">
        <v>15</v>
      </c>
      <c r="C40" s="61"/>
      <c r="D40" s="19"/>
      <c r="E40" s="62"/>
      <c r="F40" s="16"/>
      <c r="G40" s="19"/>
      <c r="H40" s="34"/>
      <c r="I40" s="61"/>
      <c r="J40" s="19"/>
      <c r="K40" s="62"/>
      <c r="L40" s="61">
        <v>15</v>
      </c>
      <c r="M40" s="19"/>
      <c r="N40" s="62">
        <v>3</v>
      </c>
      <c r="O40" s="61"/>
      <c r="P40" s="19"/>
      <c r="Q40" s="62"/>
      <c r="R40" s="61"/>
      <c r="S40" s="19"/>
      <c r="T40" s="62"/>
      <c r="U40" s="43"/>
      <c r="V40" s="17" t="s">
        <v>44</v>
      </c>
    </row>
    <row r="41" spans="1:22" s="10" customFormat="1" ht="12">
      <c r="A41" s="51" t="s">
        <v>95</v>
      </c>
      <c r="B41" s="32">
        <v>15</v>
      </c>
      <c r="C41" s="61"/>
      <c r="D41" s="19"/>
      <c r="E41" s="62"/>
      <c r="F41" s="16"/>
      <c r="G41" s="19"/>
      <c r="H41" s="34"/>
      <c r="I41" s="61"/>
      <c r="J41" s="19"/>
      <c r="K41" s="62"/>
      <c r="L41" s="61">
        <v>15</v>
      </c>
      <c r="M41" s="19"/>
      <c r="N41" s="62">
        <v>3</v>
      </c>
      <c r="O41" s="61"/>
      <c r="P41" s="19"/>
      <c r="Q41" s="62"/>
      <c r="R41" s="61"/>
      <c r="S41" s="19"/>
      <c r="T41" s="62"/>
      <c r="U41" s="43"/>
      <c r="V41" s="17" t="s">
        <v>44</v>
      </c>
    </row>
    <row r="42" spans="1:22" s="10" customFormat="1" ht="12">
      <c r="A42" s="51" t="s">
        <v>93</v>
      </c>
      <c r="B42" s="32">
        <v>15</v>
      </c>
      <c r="C42" s="61"/>
      <c r="D42" s="19"/>
      <c r="E42" s="62"/>
      <c r="F42" s="16"/>
      <c r="G42" s="19"/>
      <c r="H42" s="34"/>
      <c r="I42" s="61"/>
      <c r="J42" s="19"/>
      <c r="K42" s="62"/>
      <c r="L42" s="61"/>
      <c r="M42" s="19"/>
      <c r="N42" s="62"/>
      <c r="O42" s="61">
        <v>15</v>
      </c>
      <c r="P42" s="19"/>
      <c r="Q42" s="62">
        <v>2</v>
      </c>
      <c r="R42" s="61"/>
      <c r="S42" s="19"/>
      <c r="T42" s="62"/>
      <c r="U42" s="43"/>
      <c r="V42" s="17" t="s">
        <v>49</v>
      </c>
    </row>
    <row r="43" spans="1:22" s="10" customFormat="1" ht="12">
      <c r="A43" s="51" t="s">
        <v>97</v>
      </c>
      <c r="B43" s="32">
        <v>30</v>
      </c>
      <c r="C43" s="61"/>
      <c r="D43" s="19"/>
      <c r="E43" s="62"/>
      <c r="F43" s="16"/>
      <c r="G43" s="19"/>
      <c r="H43" s="34"/>
      <c r="I43" s="61"/>
      <c r="J43" s="19"/>
      <c r="K43" s="62"/>
      <c r="L43" s="61"/>
      <c r="M43" s="19"/>
      <c r="N43" s="62"/>
      <c r="O43" s="61">
        <v>30</v>
      </c>
      <c r="P43" s="19"/>
      <c r="Q43" s="62">
        <v>4</v>
      </c>
      <c r="R43" s="61"/>
      <c r="S43" s="19"/>
      <c r="T43" s="62"/>
      <c r="U43" s="43" t="s">
        <v>81</v>
      </c>
      <c r="V43" s="17" t="s">
        <v>49</v>
      </c>
    </row>
    <row r="44" spans="1:22" s="10" customFormat="1" ht="12">
      <c r="A44" s="51" t="s">
        <v>98</v>
      </c>
      <c r="B44" s="32">
        <v>15</v>
      </c>
      <c r="C44" s="61"/>
      <c r="D44" s="19"/>
      <c r="E44" s="62"/>
      <c r="F44" s="16"/>
      <c r="G44" s="19"/>
      <c r="H44" s="34"/>
      <c r="I44" s="61"/>
      <c r="J44" s="19"/>
      <c r="K44" s="62"/>
      <c r="L44" s="61"/>
      <c r="M44" s="19"/>
      <c r="N44" s="62"/>
      <c r="O44" s="61">
        <v>15</v>
      </c>
      <c r="P44" s="19" t="s">
        <v>81</v>
      </c>
      <c r="Q44" s="62">
        <v>2</v>
      </c>
      <c r="R44" s="61"/>
      <c r="S44" s="19"/>
      <c r="T44" s="62"/>
      <c r="U44" s="43" t="s">
        <v>81</v>
      </c>
      <c r="V44" s="17" t="s">
        <v>49</v>
      </c>
    </row>
    <row r="45" spans="1:22" s="10" customFormat="1" ht="12">
      <c r="A45" s="51" t="s">
        <v>99</v>
      </c>
      <c r="B45" s="32">
        <v>30</v>
      </c>
      <c r="C45" s="61"/>
      <c r="D45" s="19"/>
      <c r="E45" s="62"/>
      <c r="F45" s="16"/>
      <c r="G45" s="19"/>
      <c r="H45" s="34"/>
      <c r="I45" s="61"/>
      <c r="J45" s="19"/>
      <c r="K45" s="62"/>
      <c r="L45" s="61"/>
      <c r="M45" s="19"/>
      <c r="N45" s="62"/>
      <c r="O45" s="61">
        <v>15</v>
      </c>
      <c r="P45" s="19">
        <v>15</v>
      </c>
      <c r="Q45" s="62">
        <v>5</v>
      </c>
      <c r="R45" s="61"/>
      <c r="S45" s="19"/>
      <c r="T45" s="62"/>
      <c r="U45" s="43" t="s">
        <v>49</v>
      </c>
      <c r="V45" s="17" t="s">
        <v>49</v>
      </c>
    </row>
    <row r="46" spans="1:22" s="10" customFormat="1" ht="12">
      <c r="A46" s="52" t="s">
        <v>103</v>
      </c>
      <c r="B46" s="32">
        <v>15</v>
      </c>
      <c r="C46" s="61"/>
      <c r="D46" s="19"/>
      <c r="E46" s="62"/>
      <c r="F46" s="16"/>
      <c r="G46" s="19"/>
      <c r="H46" s="34"/>
      <c r="I46" s="61"/>
      <c r="J46" s="19"/>
      <c r="K46" s="62"/>
      <c r="L46" s="61" t="s">
        <v>81</v>
      </c>
      <c r="M46" s="19"/>
      <c r="N46" s="62"/>
      <c r="O46" s="61"/>
      <c r="P46" s="19"/>
      <c r="Q46" s="71"/>
      <c r="R46" s="73">
        <v>15</v>
      </c>
      <c r="S46" s="19" t="s">
        <v>81</v>
      </c>
      <c r="T46" s="62">
        <v>3</v>
      </c>
      <c r="U46" s="43"/>
      <c r="V46" s="17" t="s">
        <v>23</v>
      </c>
    </row>
    <row r="47" spans="1:22" s="10" customFormat="1" ht="12">
      <c r="A47" s="52" t="s">
        <v>100</v>
      </c>
      <c r="B47" s="32">
        <v>30</v>
      </c>
      <c r="C47" s="61"/>
      <c r="D47" s="19"/>
      <c r="E47" s="62"/>
      <c r="F47" s="16"/>
      <c r="G47" s="19"/>
      <c r="H47" s="34"/>
      <c r="I47" s="61"/>
      <c r="J47" s="19"/>
      <c r="K47" s="62"/>
      <c r="L47" s="61"/>
      <c r="M47" s="19"/>
      <c r="N47" s="62"/>
      <c r="O47" s="61"/>
      <c r="P47" s="19"/>
      <c r="Q47" s="62"/>
      <c r="R47" s="61">
        <v>30</v>
      </c>
      <c r="S47" s="19" t="s">
        <v>81</v>
      </c>
      <c r="T47" s="62">
        <v>5</v>
      </c>
      <c r="U47" s="43"/>
      <c r="V47" s="17" t="s">
        <v>23</v>
      </c>
    </row>
    <row r="48" spans="1:22" s="10" customFormat="1" ht="12">
      <c r="A48" s="51" t="s">
        <v>96</v>
      </c>
      <c r="B48" s="32">
        <v>15</v>
      </c>
      <c r="C48" s="61"/>
      <c r="D48" s="19"/>
      <c r="E48" s="62"/>
      <c r="F48" s="16"/>
      <c r="G48" s="19"/>
      <c r="H48" s="34"/>
      <c r="I48" s="61"/>
      <c r="J48" s="19"/>
      <c r="K48" s="71"/>
      <c r="L48" s="73"/>
      <c r="M48" s="19" t="s">
        <v>81</v>
      </c>
      <c r="N48" s="71"/>
      <c r="O48" s="73"/>
      <c r="P48" s="19"/>
      <c r="Q48" s="62"/>
      <c r="R48" s="61">
        <v>15</v>
      </c>
      <c r="S48" s="19"/>
      <c r="T48" s="62">
        <v>3</v>
      </c>
      <c r="U48" s="43" t="s">
        <v>81</v>
      </c>
      <c r="V48" s="17" t="s">
        <v>23</v>
      </c>
    </row>
    <row r="49" spans="1:22" s="176" customFormat="1" ht="12.75">
      <c r="A49" s="177" t="s">
        <v>74</v>
      </c>
      <c r="B49" s="178">
        <v>138</v>
      </c>
      <c r="C49" s="186"/>
      <c r="D49" s="180"/>
      <c r="E49" s="181"/>
      <c r="F49" s="182"/>
      <c r="G49" s="180"/>
      <c r="H49" s="183"/>
      <c r="I49" s="179"/>
      <c r="J49" s="180"/>
      <c r="K49" s="181"/>
      <c r="L49" s="179">
        <v>24</v>
      </c>
      <c r="M49" s="180">
        <v>24</v>
      </c>
      <c r="N49" s="181">
        <v>10</v>
      </c>
      <c r="O49" s="179">
        <v>30</v>
      </c>
      <c r="P49" s="180">
        <v>30</v>
      </c>
      <c r="Q49" s="181">
        <v>14</v>
      </c>
      <c r="R49" s="179">
        <v>15</v>
      </c>
      <c r="S49" s="180">
        <v>15</v>
      </c>
      <c r="T49" s="181">
        <v>14</v>
      </c>
      <c r="U49" s="184"/>
      <c r="V49" s="185"/>
    </row>
    <row r="50" spans="1:22" s="18" customFormat="1" ht="12">
      <c r="A50" s="110" t="s">
        <v>120</v>
      </c>
      <c r="B50" s="47">
        <v>138</v>
      </c>
      <c r="C50" s="111"/>
      <c r="D50" s="27"/>
      <c r="E50" s="79"/>
      <c r="F50" s="80"/>
      <c r="G50" s="27"/>
      <c r="H50" s="35"/>
      <c r="I50" s="78"/>
      <c r="J50" s="27"/>
      <c r="K50" s="79"/>
      <c r="L50" s="78">
        <v>24</v>
      </c>
      <c r="M50" s="27">
        <v>24</v>
      </c>
      <c r="N50" s="79">
        <v>10</v>
      </c>
      <c r="O50" s="78">
        <v>30</v>
      </c>
      <c r="P50" s="27">
        <v>30</v>
      </c>
      <c r="Q50" s="79">
        <v>14</v>
      </c>
      <c r="R50" s="78">
        <v>15</v>
      </c>
      <c r="S50" s="27">
        <v>15</v>
      </c>
      <c r="T50" s="79">
        <v>14</v>
      </c>
      <c r="U50" s="112"/>
      <c r="V50" s="113"/>
    </row>
    <row r="51" spans="1:22" s="10" customFormat="1" ht="12">
      <c r="A51" s="52" t="s">
        <v>144</v>
      </c>
      <c r="B51" s="102">
        <v>18</v>
      </c>
      <c r="C51" s="103"/>
      <c r="D51" s="104"/>
      <c r="E51" s="105"/>
      <c r="F51" s="106"/>
      <c r="G51" s="104"/>
      <c r="H51" s="107"/>
      <c r="I51" s="103"/>
      <c r="J51" s="104"/>
      <c r="K51" s="105"/>
      <c r="L51" s="103">
        <v>9</v>
      </c>
      <c r="M51" s="104">
        <v>9</v>
      </c>
      <c r="N51" s="105">
        <v>4</v>
      </c>
      <c r="O51" s="103"/>
      <c r="P51" s="104"/>
      <c r="Q51" s="105"/>
      <c r="R51" s="103"/>
      <c r="S51" s="104"/>
      <c r="T51" s="105"/>
      <c r="U51" s="108" t="s">
        <v>44</v>
      </c>
      <c r="V51" s="109" t="s">
        <v>44</v>
      </c>
    </row>
    <row r="52" spans="1:22" s="10" customFormat="1" ht="12">
      <c r="A52" s="51" t="s">
        <v>145</v>
      </c>
      <c r="B52" s="32">
        <v>15</v>
      </c>
      <c r="C52" s="61"/>
      <c r="D52" s="19"/>
      <c r="E52" s="62"/>
      <c r="F52" s="16"/>
      <c r="G52" s="19"/>
      <c r="H52" s="34"/>
      <c r="I52" s="61"/>
      <c r="J52" s="19"/>
      <c r="K52" s="62"/>
      <c r="L52" s="61">
        <v>15</v>
      </c>
      <c r="M52" s="19"/>
      <c r="N52" s="62">
        <v>3</v>
      </c>
      <c r="O52" s="61"/>
      <c r="P52" s="19"/>
      <c r="Q52" s="62"/>
      <c r="R52" s="61"/>
      <c r="S52" s="19"/>
      <c r="T52" s="62"/>
      <c r="U52" s="43"/>
      <c r="V52" s="17" t="s">
        <v>44</v>
      </c>
    </row>
    <row r="53" spans="1:22" s="10" customFormat="1" ht="12">
      <c r="A53" s="51" t="s">
        <v>146</v>
      </c>
      <c r="B53" s="32">
        <v>15</v>
      </c>
      <c r="C53" s="61"/>
      <c r="D53" s="19"/>
      <c r="E53" s="62"/>
      <c r="F53" s="16"/>
      <c r="G53" s="19"/>
      <c r="H53" s="34"/>
      <c r="I53" s="61"/>
      <c r="J53" s="19"/>
      <c r="K53" s="62"/>
      <c r="L53" s="61"/>
      <c r="M53" s="19"/>
      <c r="N53" s="62"/>
      <c r="O53" s="61">
        <v>15</v>
      </c>
      <c r="P53" s="19"/>
      <c r="Q53" s="62">
        <v>3</v>
      </c>
      <c r="R53" s="61"/>
      <c r="S53" s="19"/>
      <c r="T53" s="62"/>
      <c r="U53" s="43"/>
      <c r="V53" s="17" t="s">
        <v>49</v>
      </c>
    </row>
    <row r="54" spans="1:22" s="10" customFormat="1" ht="12">
      <c r="A54" s="51" t="s">
        <v>147</v>
      </c>
      <c r="B54" s="32">
        <v>15</v>
      </c>
      <c r="C54" s="61"/>
      <c r="D54" s="19"/>
      <c r="E54" s="62"/>
      <c r="F54" s="16"/>
      <c r="G54" s="19"/>
      <c r="H54" s="34"/>
      <c r="I54" s="61"/>
      <c r="J54" s="19"/>
      <c r="K54" s="62"/>
      <c r="L54" s="61"/>
      <c r="M54" s="19"/>
      <c r="N54" s="62"/>
      <c r="O54" s="61">
        <v>15</v>
      </c>
      <c r="P54" s="19"/>
      <c r="Q54" s="62">
        <v>3</v>
      </c>
      <c r="R54" s="61"/>
      <c r="S54" s="19"/>
      <c r="T54" s="62"/>
      <c r="U54" s="43" t="s">
        <v>44</v>
      </c>
      <c r="V54" s="17" t="s">
        <v>109</v>
      </c>
    </row>
    <row r="55" spans="1:22" s="10" customFormat="1" ht="12">
      <c r="A55" s="51" t="s">
        <v>148</v>
      </c>
      <c r="B55" s="32">
        <v>15</v>
      </c>
      <c r="C55" s="61"/>
      <c r="D55" s="19"/>
      <c r="E55" s="62"/>
      <c r="F55" s="16"/>
      <c r="G55" s="19"/>
      <c r="H55" s="34"/>
      <c r="I55" s="61"/>
      <c r="J55" s="19"/>
      <c r="K55" s="62"/>
      <c r="L55" s="61"/>
      <c r="M55" s="19"/>
      <c r="N55" s="62"/>
      <c r="O55" s="61"/>
      <c r="P55" s="19">
        <v>15</v>
      </c>
      <c r="Q55" s="62">
        <v>3</v>
      </c>
      <c r="R55" s="61"/>
      <c r="S55" s="19"/>
      <c r="T55" s="62"/>
      <c r="U55" s="43" t="s">
        <v>49</v>
      </c>
      <c r="V55" s="17"/>
    </row>
    <row r="56" spans="1:22" s="10" customFormat="1" ht="12">
      <c r="A56" s="51" t="s">
        <v>149</v>
      </c>
      <c r="B56" s="32">
        <v>15</v>
      </c>
      <c r="C56" s="61"/>
      <c r="D56" s="19"/>
      <c r="E56" s="62"/>
      <c r="F56" s="16"/>
      <c r="G56" s="19"/>
      <c r="H56" s="34"/>
      <c r="I56" s="61"/>
      <c r="J56" s="19"/>
      <c r="K56" s="62"/>
      <c r="L56" s="61"/>
      <c r="M56" s="19"/>
      <c r="N56" s="62"/>
      <c r="O56" s="61"/>
      <c r="P56" s="19"/>
      <c r="Q56" s="62"/>
      <c r="R56" s="61">
        <v>15</v>
      </c>
      <c r="S56" s="19"/>
      <c r="T56" s="62">
        <v>4</v>
      </c>
      <c r="U56" s="43" t="s">
        <v>23</v>
      </c>
      <c r="V56" s="17"/>
    </row>
    <row r="57" spans="1:22" s="10" customFormat="1" ht="12">
      <c r="A57" s="51" t="s">
        <v>150</v>
      </c>
      <c r="B57" s="32">
        <v>45</v>
      </c>
      <c r="C57" s="61"/>
      <c r="D57" s="19"/>
      <c r="E57" s="62"/>
      <c r="F57" s="16"/>
      <c r="G57" s="19"/>
      <c r="H57" s="34"/>
      <c r="I57" s="61"/>
      <c r="J57" s="19"/>
      <c r="K57" s="62"/>
      <c r="L57" s="61"/>
      <c r="M57" s="19">
        <v>15</v>
      </c>
      <c r="N57" s="62">
        <v>3</v>
      </c>
      <c r="O57" s="61"/>
      <c r="P57" s="19">
        <v>15</v>
      </c>
      <c r="Q57" s="62">
        <v>5</v>
      </c>
      <c r="R57" s="61"/>
      <c r="S57" s="19">
        <v>15</v>
      </c>
      <c r="T57" s="62">
        <v>10</v>
      </c>
      <c r="U57" s="43" t="s">
        <v>71</v>
      </c>
      <c r="V57" s="17"/>
    </row>
    <row r="58" spans="1:22" s="18" customFormat="1" ht="12">
      <c r="A58" s="54" t="s">
        <v>121</v>
      </c>
      <c r="B58" s="47">
        <v>138</v>
      </c>
      <c r="C58" s="78"/>
      <c r="D58" s="27"/>
      <c r="E58" s="79"/>
      <c r="F58" s="80"/>
      <c r="G58" s="27"/>
      <c r="H58" s="35"/>
      <c r="I58" s="78"/>
      <c r="J58" s="27"/>
      <c r="K58" s="76"/>
      <c r="L58" s="77">
        <v>24</v>
      </c>
      <c r="M58" s="75">
        <v>24</v>
      </c>
      <c r="N58" s="76">
        <v>10</v>
      </c>
      <c r="O58" s="77">
        <v>30</v>
      </c>
      <c r="P58" s="75">
        <v>30</v>
      </c>
      <c r="Q58" s="76">
        <v>14</v>
      </c>
      <c r="R58" s="77">
        <v>15</v>
      </c>
      <c r="S58" s="75">
        <v>15</v>
      </c>
      <c r="T58" s="76">
        <v>14</v>
      </c>
      <c r="U58" s="45"/>
      <c r="V58" s="26"/>
    </row>
    <row r="59" spans="1:22" s="10" customFormat="1" ht="12">
      <c r="A59" s="55" t="s">
        <v>151</v>
      </c>
      <c r="B59" s="32">
        <v>18</v>
      </c>
      <c r="C59" s="81"/>
      <c r="D59" s="19"/>
      <c r="E59" s="62"/>
      <c r="F59" s="16"/>
      <c r="G59" s="19"/>
      <c r="H59" s="34"/>
      <c r="I59" s="61"/>
      <c r="J59" s="19"/>
      <c r="K59" s="62"/>
      <c r="L59" s="61">
        <v>9</v>
      </c>
      <c r="M59" s="19">
        <v>9</v>
      </c>
      <c r="N59" s="62">
        <v>4</v>
      </c>
      <c r="O59" s="61"/>
      <c r="P59" s="19"/>
      <c r="Q59" s="62"/>
      <c r="R59" s="61"/>
      <c r="S59" s="19"/>
      <c r="T59" s="62"/>
      <c r="U59" s="43" t="s">
        <v>44</v>
      </c>
      <c r="V59" s="17" t="s">
        <v>44</v>
      </c>
    </row>
    <row r="60" spans="1:22" s="10" customFormat="1" ht="12">
      <c r="A60" s="51" t="s">
        <v>152</v>
      </c>
      <c r="B60" s="32">
        <v>15</v>
      </c>
      <c r="C60" s="81"/>
      <c r="D60" s="19"/>
      <c r="E60" s="62"/>
      <c r="F60" s="16"/>
      <c r="G60" s="19"/>
      <c r="H60" s="34"/>
      <c r="I60" s="61"/>
      <c r="J60" s="19"/>
      <c r="K60" s="62"/>
      <c r="L60" s="61">
        <v>15</v>
      </c>
      <c r="M60" s="19"/>
      <c r="N60" s="62">
        <v>3</v>
      </c>
      <c r="O60" s="61"/>
      <c r="P60" s="19"/>
      <c r="Q60" s="62"/>
      <c r="R60" s="61"/>
      <c r="S60" s="19"/>
      <c r="T60" s="62"/>
      <c r="U60" s="43"/>
      <c r="V60" s="17" t="s">
        <v>44</v>
      </c>
    </row>
    <row r="61" spans="1:22" s="10" customFormat="1" ht="12">
      <c r="A61" s="51" t="s">
        <v>153</v>
      </c>
      <c r="B61" s="32">
        <v>15</v>
      </c>
      <c r="C61" s="81"/>
      <c r="D61" s="19"/>
      <c r="E61" s="62"/>
      <c r="F61" s="16"/>
      <c r="G61" s="19"/>
      <c r="H61" s="34"/>
      <c r="I61" s="61"/>
      <c r="J61" s="19"/>
      <c r="K61" s="62"/>
      <c r="L61" s="61"/>
      <c r="M61" s="19"/>
      <c r="N61" s="62"/>
      <c r="O61" s="61">
        <v>15</v>
      </c>
      <c r="P61" s="19"/>
      <c r="Q61" s="62">
        <v>3</v>
      </c>
      <c r="R61" s="61"/>
      <c r="S61" s="19"/>
      <c r="T61" s="62"/>
      <c r="U61" s="43"/>
      <c r="V61" s="17" t="s">
        <v>49</v>
      </c>
    </row>
    <row r="62" spans="1:22" s="10" customFormat="1" ht="12">
      <c r="A62" s="56" t="s">
        <v>154</v>
      </c>
      <c r="B62" s="32">
        <v>15</v>
      </c>
      <c r="C62" s="82"/>
      <c r="D62" s="83"/>
      <c r="E62" s="84"/>
      <c r="F62" s="85"/>
      <c r="G62" s="83"/>
      <c r="H62" s="86"/>
      <c r="I62" s="87"/>
      <c r="J62" s="83"/>
      <c r="K62" s="84"/>
      <c r="L62" s="61"/>
      <c r="M62" s="19"/>
      <c r="N62" s="62"/>
      <c r="O62" s="61">
        <v>15</v>
      </c>
      <c r="P62" s="19"/>
      <c r="Q62" s="62">
        <v>3</v>
      </c>
      <c r="R62" s="61"/>
      <c r="S62" s="19"/>
      <c r="T62" s="62"/>
      <c r="U62" s="43" t="s">
        <v>44</v>
      </c>
      <c r="V62" s="17" t="s">
        <v>109</v>
      </c>
    </row>
    <row r="63" spans="1:22" s="10" customFormat="1" ht="12">
      <c r="A63" s="56" t="s">
        <v>155</v>
      </c>
      <c r="B63" s="32">
        <v>15</v>
      </c>
      <c r="C63" s="82"/>
      <c r="D63" s="83"/>
      <c r="E63" s="84"/>
      <c r="F63" s="85"/>
      <c r="G63" s="83"/>
      <c r="H63" s="86"/>
      <c r="I63" s="87"/>
      <c r="J63" s="83"/>
      <c r="K63" s="84"/>
      <c r="L63" s="61"/>
      <c r="M63" s="19"/>
      <c r="N63" s="62"/>
      <c r="O63" s="61"/>
      <c r="P63" s="19">
        <v>15</v>
      </c>
      <c r="Q63" s="62">
        <v>3</v>
      </c>
      <c r="R63" s="61"/>
      <c r="S63" s="19"/>
      <c r="T63" s="62"/>
      <c r="U63" s="43" t="s">
        <v>49</v>
      </c>
      <c r="V63" s="17"/>
    </row>
    <row r="64" spans="1:22" s="10" customFormat="1" ht="12">
      <c r="A64" s="56" t="s">
        <v>156</v>
      </c>
      <c r="B64" s="32">
        <v>15</v>
      </c>
      <c r="C64" s="82"/>
      <c r="D64" s="83"/>
      <c r="E64" s="84"/>
      <c r="F64" s="85"/>
      <c r="G64" s="83"/>
      <c r="H64" s="86"/>
      <c r="I64" s="87"/>
      <c r="J64" s="83"/>
      <c r="K64" s="84"/>
      <c r="L64" s="61"/>
      <c r="M64" s="19"/>
      <c r="N64" s="62"/>
      <c r="O64" s="61"/>
      <c r="P64" s="19"/>
      <c r="Q64" s="62"/>
      <c r="R64" s="61">
        <v>15</v>
      </c>
      <c r="S64" s="19"/>
      <c r="T64" s="62">
        <v>4</v>
      </c>
      <c r="U64" s="43" t="s">
        <v>23</v>
      </c>
      <c r="V64" s="17"/>
    </row>
    <row r="65" spans="1:22" s="10" customFormat="1" ht="12.75" thickBot="1">
      <c r="A65" s="57" t="s">
        <v>150</v>
      </c>
      <c r="B65" s="48">
        <v>45</v>
      </c>
      <c r="C65" s="88"/>
      <c r="D65" s="20"/>
      <c r="E65" s="89"/>
      <c r="F65" s="90"/>
      <c r="G65" s="20"/>
      <c r="H65" s="36"/>
      <c r="I65" s="88"/>
      <c r="J65" s="20"/>
      <c r="K65" s="89"/>
      <c r="L65" s="88"/>
      <c r="M65" s="20">
        <v>15</v>
      </c>
      <c r="N65" s="89">
        <v>3</v>
      </c>
      <c r="O65" s="88"/>
      <c r="P65" s="20">
        <v>15</v>
      </c>
      <c r="Q65" s="89">
        <v>5</v>
      </c>
      <c r="R65" s="88"/>
      <c r="S65" s="20">
        <v>15</v>
      </c>
      <c r="T65" s="89">
        <v>10</v>
      </c>
      <c r="U65" s="46" t="s">
        <v>71</v>
      </c>
      <c r="V65" s="21"/>
    </row>
    <row r="66" spans="1:22" s="176" customFormat="1" ht="13.5" thickBot="1">
      <c r="A66" s="187" t="s">
        <v>140</v>
      </c>
      <c r="B66" s="187">
        <v>1119</v>
      </c>
      <c r="C66" s="188">
        <v>120</v>
      </c>
      <c r="D66" s="189">
        <v>69</v>
      </c>
      <c r="E66" s="165">
        <v>30</v>
      </c>
      <c r="F66" s="188">
        <v>111</v>
      </c>
      <c r="G66" s="189">
        <v>93</v>
      </c>
      <c r="H66" s="165">
        <v>30</v>
      </c>
      <c r="I66" s="188">
        <v>156</v>
      </c>
      <c r="J66" s="189">
        <v>48</v>
      </c>
      <c r="K66" s="165">
        <v>30</v>
      </c>
      <c r="L66" s="188">
        <v>129</v>
      </c>
      <c r="M66" s="189">
        <v>57</v>
      </c>
      <c r="N66" s="165">
        <v>30</v>
      </c>
      <c r="O66" s="188">
        <v>120</v>
      </c>
      <c r="P66" s="189">
        <v>63</v>
      </c>
      <c r="Q66" s="165">
        <v>30</v>
      </c>
      <c r="R66" s="188">
        <v>120</v>
      </c>
      <c r="S66" s="189">
        <v>33</v>
      </c>
      <c r="T66" s="165">
        <v>30</v>
      </c>
      <c r="U66" s="190" t="s">
        <v>123</v>
      </c>
      <c r="V66" s="191" t="s">
        <v>123</v>
      </c>
    </row>
    <row r="67" spans="1:22" s="10" customFormat="1" ht="12">
      <c r="A67" s="10" t="s">
        <v>141</v>
      </c>
      <c r="C67" s="100" t="s">
        <v>142</v>
      </c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101"/>
      <c r="V67" s="101"/>
    </row>
    <row r="68" spans="3:22" s="10" customFormat="1" ht="12">
      <c r="C68" s="100" t="s">
        <v>143</v>
      </c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101"/>
      <c r="V68" s="101"/>
    </row>
    <row r="69" spans="3:22" s="10" customFormat="1" ht="12">
      <c r="C69" s="100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101"/>
      <c r="V69" s="101"/>
    </row>
    <row r="70" spans="21:22" s="10" customFormat="1" ht="12">
      <c r="U70" s="22"/>
      <c r="V70" s="22"/>
    </row>
    <row r="71" spans="1:22" s="10" customFormat="1" ht="12">
      <c r="A71" s="91" t="s">
        <v>0</v>
      </c>
      <c r="U71" s="24"/>
      <c r="V71" s="24"/>
    </row>
    <row r="72" spans="1:22" s="10" customFormat="1" ht="12">
      <c r="A72" s="91" t="s">
        <v>1</v>
      </c>
      <c r="U72" s="23"/>
      <c r="V72" s="25"/>
    </row>
    <row r="73" spans="1:22" s="10" customFormat="1" ht="12">
      <c r="A73" s="91" t="s">
        <v>77</v>
      </c>
      <c r="U73" s="23"/>
      <c r="V73" s="25"/>
    </row>
    <row r="74" spans="1:22" ht="12.75">
      <c r="A74" s="10" t="s">
        <v>124</v>
      </c>
      <c r="B74" s="92"/>
      <c r="C74" s="92"/>
      <c r="U74" s="2"/>
      <c r="V74" s="2"/>
    </row>
    <row r="75" spans="1:22" ht="12.75">
      <c r="A75" s="10"/>
      <c r="B75" s="92"/>
      <c r="C75" s="92"/>
      <c r="U75" s="2"/>
      <c r="V75" s="2"/>
    </row>
    <row r="76" spans="1:22" ht="12.75">
      <c r="A76" s="10"/>
      <c r="B76" s="92"/>
      <c r="C76" s="92"/>
      <c r="U76" s="2"/>
      <c r="V76" s="2"/>
    </row>
    <row r="77" spans="1:3" ht="12.75">
      <c r="A77" s="93"/>
      <c r="C77" s="94"/>
    </row>
    <row r="78" spans="1:3" ht="12.75">
      <c r="A78" s="95" t="s">
        <v>125</v>
      </c>
      <c r="B78" s="96" t="s">
        <v>126</v>
      </c>
      <c r="C78" s="96" t="s">
        <v>127</v>
      </c>
    </row>
    <row r="79" spans="1:3" ht="12.75">
      <c r="A79" s="97" t="s">
        <v>128</v>
      </c>
      <c r="B79" s="96">
        <v>120</v>
      </c>
      <c r="C79" s="98">
        <v>0.1072</v>
      </c>
    </row>
    <row r="80" spans="1:3" ht="12.75">
      <c r="A80" s="97" t="s">
        <v>129</v>
      </c>
      <c r="B80" s="96">
        <v>375</v>
      </c>
      <c r="C80" s="98">
        <v>0.3351</v>
      </c>
    </row>
    <row r="81" spans="1:3" ht="12.75">
      <c r="A81" s="97" t="s">
        <v>130</v>
      </c>
      <c r="B81" s="96">
        <v>486</v>
      </c>
      <c r="C81" s="98">
        <v>0.4343</v>
      </c>
    </row>
    <row r="82" spans="1:3" ht="12.75">
      <c r="A82" s="97" t="s">
        <v>131</v>
      </c>
      <c r="B82" s="96">
        <v>138</v>
      </c>
      <c r="C82" s="98">
        <v>0.1233</v>
      </c>
    </row>
    <row r="83" spans="1:3" ht="12.75">
      <c r="A83" s="97" t="s">
        <v>132</v>
      </c>
      <c r="B83" s="96">
        <f>SUM(B79:B82)</f>
        <v>1119</v>
      </c>
      <c r="C83" s="98">
        <f>SUM(C79:C82)</f>
        <v>0.9999</v>
      </c>
    </row>
    <row r="84" ht="12.75">
      <c r="C84" s="94"/>
    </row>
    <row r="85" spans="1:3" ht="12.75">
      <c r="A85" s="97" t="s">
        <v>133</v>
      </c>
      <c r="B85" s="96" t="s">
        <v>126</v>
      </c>
      <c r="C85" s="96" t="s">
        <v>127</v>
      </c>
    </row>
    <row r="86" spans="1:3" ht="12.75">
      <c r="A86" s="99" t="s">
        <v>134</v>
      </c>
      <c r="B86" s="96">
        <v>756</v>
      </c>
      <c r="C86" s="98">
        <v>0.6756</v>
      </c>
    </row>
    <row r="87" spans="1:3" ht="12.75">
      <c r="A87" s="99" t="s">
        <v>135</v>
      </c>
      <c r="B87" s="96">
        <v>363</v>
      </c>
      <c r="C87" s="98">
        <v>0.3244</v>
      </c>
    </row>
    <row r="88" spans="1:3" ht="12.75">
      <c r="A88" s="99" t="s">
        <v>136</v>
      </c>
      <c r="B88" s="96">
        <f>SUM(B86:B87)</f>
        <v>1119</v>
      </c>
      <c r="C88" s="98">
        <f>SUM(C86:C87)</f>
        <v>1</v>
      </c>
    </row>
  </sheetData>
  <sheetProtection/>
  <mergeCells count="6">
    <mergeCell ref="O13:P13"/>
    <mergeCell ref="R13:S13"/>
    <mergeCell ref="C13:D13"/>
    <mergeCell ref="F13:G13"/>
    <mergeCell ref="I13:J13"/>
    <mergeCell ref="L13:M13"/>
  </mergeCells>
  <printOptions/>
  <pageMargins left="0.7874015748031497" right="0.3937007874015748" top="0.3937007874015748" bottom="0.3937007874015748" header="0.31496062992125984" footer="0.31496062992125984"/>
  <pageSetup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1"/>
  <sheetViews>
    <sheetView tabSelected="1" zoomScale="75" zoomScaleNormal="75" zoomScalePageLayoutView="0" workbookViewId="0" topLeftCell="G41">
      <selection activeCell="R63" sqref="R63"/>
    </sheetView>
  </sheetViews>
  <sheetFormatPr defaultColWidth="9.140625" defaultRowHeight="12.75"/>
  <cols>
    <col min="1" max="1" width="65.140625" style="0" customWidth="1"/>
    <col min="2" max="3" width="12.421875" style="0" customWidth="1"/>
    <col min="4" max="4" width="13.57421875" style="0" customWidth="1"/>
    <col min="5" max="6" width="12.7109375" style="0" customWidth="1"/>
    <col min="7" max="7" width="13.28125" style="0" customWidth="1"/>
    <col min="8" max="9" width="13.421875" style="0" customWidth="1"/>
    <col min="10" max="10" width="12.7109375" style="0" customWidth="1"/>
    <col min="11" max="12" width="11.7109375" style="0" customWidth="1"/>
    <col min="13" max="13" width="12.421875" style="0" customWidth="1"/>
    <col min="14" max="15" width="12.28125" style="0" customWidth="1"/>
    <col min="16" max="16" width="13.28125" style="0" customWidth="1"/>
    <col min="17" max="18" width="12.421875" style="0" customWidth="1"/>
    <col min="19" max="19" width="12.28125" style="0" customWidth="1"/>
    <col min="20" max="20" width="11.28125" style="0" customWidth="1"/>
    <col min="21" max="21" width="11.140625" style="0" customWidth="1"/>
  </cols>
  <sheetData>
    <row r="1" spans="1:21" ht="12.75">
      <c r="A1" s="349" t="s">
        <v>219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</row>
    <row r="3" spans="1:20" ht="12.75">
      <c r="A3" s="10" t="s">
        <v>162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</row>
    <row r="4" spans="1:20" ht="12.75">
      <c r="A4" s="29" t="s">
        <v>164</v>
      </c>
      <c r="B4" s="116"/>
      <c r="C4" s="116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</row>
    <row r="5" spans="1:20" ht="12.75">
      <c r="A5" s="10" t="s">
        <v>163</v>
      </c>
      <c r="B5" s="116"/>
      <c r="C5" s="116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20" ht="12.75">
      <c r="A6" s="10"/>
      <c r="B6" s="116"/>
      <c r="C6" s="116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9"/>
      <c r="Q6" s="115"/>
      <c r="R6" s="115"/>
      <c r="S6" s="115"/>
      <c r="T6" s="115"/>
    </row>
    <row r="7" spans="2:20" ht="12.75">
      <c r="B7" s="116"/>
      <c r="C7" s="116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7"/>
      <c r="Q7" s="115"/>
      <c r="R7" s="115"/>
      <c r="S7" s="115"/>
      <c r="T7" s="115"/>
    </row>
    <row r="8" spans="2:20" ht="12.75">
      <c r="B8" s="116"/>
      <c r="C8" s="116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7"/>
      <c r="Q8" s="115"/>
      <c r="R8" s="115"/>
      <c r="S8" s="115"/>
      <c r="T8" s="115"/>
    </row>
    <row r="9" spans="2:20" ht="12.75" hidden="1">
      <c r="B9" s="116"/>
      <c r="C9" s="116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</row>
    <row r="10" spans="1:20" ht="12.75" hidden="1">
      <c r="A10" s="58"/>
      <c r="B10" s="116"/>
      <c r="C10" s="116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</row>
    <row r="11" spans="2:20" ht="8.25" customHeight="1">
      <c r="B11" s="116"/>
      <c r="C11" s="116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</row>
    <row r="12" spans="1:20" ht="12.75">
      <c r="A12" s="29"/>
      <c r="B12" s="119" t="s">
        <v>165</v>
      </c>
      <c r="C12" s="119"/>
      <c r="D12" s="119"/>
      <c r="E12" s="119"/>
      <c r="F12" s="119"/>
      <c r="G12" s="119" t="s">
        <v>193</v>
      </c>
      <c r="H12" s="7" t="s">
        <v>205</v>
      </c>
      <c r="I12" s="7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</row>
    <row r="13" spans="1:20" ht="15.75">
      <c r="A13" s="29"/>
      <c r="B13" s="118" t="s">
        <v>101</v>
      </c>
      <c r="C13" s="118"/>
      <c r="D13" s="119"/>
      <c r="E13" s="119"/>
      <c r="F13" s="119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</row>
    <row r="14" spans="1:20" ht="6.75" customHeight="1" thickBot="1">
      <c r="A14" s="118"/>
      <c r="B14" s="119"/>
      <c r="C14" s="119"/>
      <c r="D14" s="119"/>
      <c r="E14" s="119"/>
      <c r="F14" s="119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</row>
    <row r="15" spans="1:21" ht="16.5" thickBot="1">
      <c r="A15" s="257" t="s">
        <v>6</v>
      </c>
      <c r="B15" s="258" t="s">
        <v>7</v>
      </c>
      <c r="C15" s="316" t="s">
        <v>7</v>
      </c>
      <c r="D15" s="353" t="s">
        <v>8</v>
      </c>
      <c r="E15" s="352"/>
      <c r="F15" s="317" t="s">
        <v>122</v>
      </c>
      <c r="G15" s="353" t="s">
        <v>9</v>
      </c>
      <c r="H15" s="351"/>
      <c r="I15" s="317" t="s">
        <v>122</v>
      </c>
      <c r="J15" s="353" t="s">
        <v>10</v>
      </c>
      <c r="K15" s="351"/>
      <c r="L15" s="318" t="s">
        <v>122</v>
      </c>
      <c r="M15" s="351" t="s">
        <v>11</v>
      </c>
      <c r="N15" s="352"/>
      <c r="O15" s="318" t="s">
        <v>122</v>
      </c>
      <c r="P15" s="351" t="s">
        <v>12</v>
      </c>
      <c r="Q15" s="352"/>
      <c r="R15" s="317" t="s">
        <v>122</v>
      </c>
      <c r="S15" s="353" t="s">
        <v>13</v>
      </c>
      <c r="T15" s="351"/>
      <c r="U15" s="317" t="s">
        <v>122</v>
      </c>
    </row>
    <row r="16" spans="1:21" ht="16.5" thickBot="1">
      <c r="A16" s="259" t="s">
        <v>16</v>
      </c>
      <c r="B16" s="258" t="s">
        <v>17</v>
      </c>
      <c r="C16" s="316" t="s">
        <v>122</v>
      </c>
      <c r="D16" s="260" t="s">
        <v>18</v>
      </c>
      <c r="E16" s="262" t="s">
        <v>19</v>
      </c>
      <c r="F16" s="295"/>
      <c r="G16" s="260" t="s">
        <v>18</v>
      </c>
      <c r="H16" s="273" t="s">
        <v>19</v>
      </c>
      <c r="I16" s="304"/>
      <c r="J16" s="260" t="s">
        <v>18</v>
      </c>
      <c r="K16" s="273" t="s">
        <v>19</v>
      </c>
      <c r="L16" s="304"/>
      <c r="M16" s="314" t="s">
        <v>18</v>
      </c>
      <c r="N16" s="262" t="s">
        <v>19</v>
      </c>
      <c r="O16" s="304"/>
      <c r="P16" s="314" t="s">
        <v>18</v>
      </c>
      <c r="Q16" s="262" t="s">
        <v>19</v>
      </c>
      <c r="R16" s="295"/>
      <c r="S16" s="260" t="s">
        <v>18</v>
      </c>
      <c r="T16" s="273" t="s">
        <v>19</v>
      </c>
      <c r="U16" s="304"/>
    </row>
    <row r="17" spans="1:21" s="125" customFormat="1" ht="12.75">
      <c r="A17" s="192" t="s">
        <v>173</v>
      </c>
      <c r="B17" s="283"/>
      <c r="C17" s="283"/>
      <c r="D17" s="193"/>
      <c r="E17" s="263"/>
      <c r="F17" s="296"/>
      <c r="G17" s="193"/>
      <c r="H17" s="274"/>
      <c r="I17" s="305"/>
      <c r="J17" s="193"/>
      <c r="K17" s="274"/>
      <c r="L17" s="305"/>
      <c r="M17" s="288"/>
      <c r="N17" s="263"/>
      <c r="O17" s="305"/>
      <c r="P17" s="288"/>
      <c r="Q17" s="263"/>
      <c r="R17" s="296"/>
      <c r="S17" s="193"/>
      <c r="T17" s="274"/>
      <c r="U17" s="305"/>
    </row>
    <row r="18" spans="1:21" s="28" customFormat="1" ht="15">
      <c r="A18" s="245" t="s">
        <v>166</v>
      </c>
      <c r="B18" s="284">
        <f>SUM(D18+E18+G18+H18+J18+K18+M18+N18+P18+Q18+S18+T18)</f>
        <v>30</v>
      </c>
      <c r="C18" s="284">
        <f>SUM(F18+I18+L18+O18+R18+U18)</f>
        <v>4</v>
      </c>
      <c r="D18" s="248"/>
      <c r="E18" s="264"/>
      <c r="F18" s="297"/>
      <c r="G18" s="248">
        <v>30</v>
      </c>
      <c r="H18" s="264"/>
      <c r="I18" s="306">
        <v>4</v>
      </c>
      <c r="J18" s="248"/>
      <c r="K18" s="264"/>
      <c r="L18" s="327"/>
      <c r="M18" s="248"/>
      <c r="N18" s="275"/>
      <c r="O18" s="306"/>
      <c r="P18" s="289"/>
      <c r="Q18" s="264"/>
      <c r="R18" s="297"/>
      <c r="S18" s="248"/>
      <c r="T18" s="275"/>
      <c r="U18" s="306"/>
    </row>
    <row r="19" spans="1:21" s="28" customFormat="1" ht="15">
      <c r="A19" s="246" t="s">
        <v>167</v>
      </c>
      <c r="B19" s="284">
        <f aca="true" t="shared" si="0" ref="B19:B28">SUM(D19+E19+G19+H19+J19+K19+M19+N19+P19+Q19+S19+T19)</f>
        <v>30</v>
      </c>
      <c r="C19" s="284">
        <f aca="true" t="shared" si="1" ref="C19:C28">SUM(F19+I19+L19+O19+R19+U19)</f>
        <v>3</v>
      </c>
      <c r="D19" s="248"/>
      <c r="E19" s="264"/>
      <c r="F19" s="297"/>
      <c r="G19" s="248"/>
      <c r="H19" s="264"/>
      <c r="I19" s="306"/>
      <c r="J19" s="248"/>
      <c r="K19" s="264"/>
      <c r="L19" s="327"/>
      <c r="M19" s="248">
        <v>30</v>
      </c>
      <c r="N19" s="275"/>
      <c r="O19" s="306">
        <v>3</v>
      </c>
      <c r="P19" s="289"/>
      <c r="Q19" s="264"/>
      <c r="R19" s="297"/>
      <c r="S19" s="248"/>
      <c r="T19" s="275"/>
      <c r="U19" s="306"/>
    </row>
    <row r="20" spans="1:21" s="28" customFormat="1" ht="15">
      <c r="A20" s="246" t="s">
        <v>210</v>
      </c>
      <c r="B20" s="284">
        <f t="shared" si="0"/>
        <v>15</v>
      </c>
      <c r="C20" s="284">
        <f t="shared" si="1"/>
        <v>2</v>
      </c>
      <c r="D20" s="248"/>
      <c r="E20" s="264"/>
      <c r="F20" s="297"/>
      <c r="G20" s="248"/>
      <c r="H20" s="264"/>
      <c r="I20" s="306"/>
      <c r="J20" s="248"/>
      <c r="K20" s="264"/>
      <c r="L20" s="327"/>
      <c r="M20" s="248">
        <v>15</v>
      </c>
      <c r="N20" s="275"/>
      <c r="O20" s="306">
        <v>2</v>
      </c>
      <c r="P20" s="289"/>
      <c r="Q20" s="264"/>
      <c r="R20" s="297"/>
      <c r="S20" s="248"/>
      <c r="T20" s="275"/>
      <c r="U20" s="306"/>
    </row>
    <row r="21" spans="1:21" s="28" customFormat="1" ht="15">
      <c r="A21" s="246" t="s">
        <v>168</v>
      </c>
      <c r="B21" s="284">
        <f t="shared" si="0"/>
        <v>30</v>
      </c>
      <c r="C21" s="284">
        <f t="shared" si="1"/>
        <v>6</v>
      </c>
      <c r="D21" s="248">
        <v>30</v>
      </c>
      <c r="E21" s="264"/>
      <c r="F21" s="297">
        <v>6</v>
      </c>
      <c r="G21" s="248"/>
      <c r="H21" s="264"/>
      <c r="I21" s="306"/>
      <c r="J21" s="248"/>
      <c r="K21" s="264"/>
      <c r="L21" s="327"/>
      <c r="M21" s="248"/>
      <c r="N21" s="275"/>
      <c r="O21" s="306"/>
      <c r="P21" s="289"/>
      <c r="Q21" s="264"/>
      <c r="R21" s="297"/>
      <c r="S21" s="248"/>
      <c r="T21" s="275"/>
      <c r="U21" s="306"/>
    </row>
    <row r="22" spans="1:21" s="28" customFormat="1" ht="15">
      <c r="A22" s="246" t="s">
        <v>196</v>
      </c>
      <c r="B22" s="284">
        <f t="shared" si="0"/>
        <v>30</v>
      </c>
      <c r="C22" s="284">
        <f t="shared" si="1"/>
        <v>4</v>
      </c>
      <c r="D22" s="248"/>
      <c r="E22" s="264"/>
      <c r="F22" s="297"/>
      <c r="G22" s="248">
        <v>30</v>
      </c>
      <c r="H22" s="264"/>
      <c r="I22" s="306">
        <v>4</v>
      </c>
      <c r="J22" s="248"/>
      <c r="K22" s="264"/>
      <c r="L22" s="327"/>
      <c r="M22" s="248"/>
      <c r="N22" s="275"/>
      <c r="O22" s="306"/>
      <c r="P22" s="289"/>
      <c r="Q22" s="264"/>
      <c r="R22" s="297"/>
      <c r="S22" s="248"/>
      <c r="T22" s="275"/>
      <c r="U22" s="306"/>
    </row>
    <row r="23" spans="1:21" s="28" customFormat="1" ht="15">
      <c r="A23" s="246" t="s">
        <v>223</v>
      </c>
      <c r="B23" s="284">
        <f t="shared" si="0"/>
        <v>30</v>
      </c>
      <c r="C23" s="284">
        <f t="shared" si="1"/>
        <v>2</v>
      </c>
      <c r="D23" s="248"/>
      <c r="E23" s="264"/>
      <c r="F23" s="297"/>
      <c r="G23" s="248"/>
      <c r="H23" s="264"/>
      <c r="I23" s="306"/>
      <c r="J23" s="248"/>
      <c r="K23" s="264"/>
      <c r="L23" s="327"/>
      <c r="M23" s="248">
        <v>30</v>
      </c>
      <c r="N23" s="275"/>
      <c r="O23" s="306">
        <v>2</v>
      </c>
      <c r="P23" s="289"/>
      <c r="Q23" s="264"/>
      <c r="R23" s="297"/>
      <c r="S23" s="248"/>
      <c r="T23" s="275"/>
      <c r="U23" s="306"/>
    </row>
    <row r="24" spans="1:21" s="28" customFormat="1" ht="15">
      <c r="A24" s="246" t="s">
        <v>169</v>
      </c>
      <c r="B24" s="284">
        <f t="shared" si="0"/>
        <v>30</v>
      </c>
      <c r="C24" s="284">
        <f t="shared" si="1"/>
        <v>5</v>
      </c>
      <c r="D24" s="248">
        <v>30</v>
      </c>
      <c r="E24" s="264"/>
      <c r="F24" s="297">
        <v>5</v>
      </c>
      <c r="G24" s="248"/>
      <c r="H24" s="264"/>
      <c r="I24" s="306"/>
      <c r="J24" s="248"/>
      <c r="K24" s="264"/>
      <c r="L24" s="327"/>
      <c r="M24" s="248"/>
      <c r="N24" s="275"/>
      <c r="O24" s="306"/>
      <c r="P24" s="289"/>
      <c r="Q24" s="264"/>
      <c r="R24" s="297"/>
      <c r="S24" s="248"/>
      <c r="T24" s="275"/>
      <c r="U24" s="306"/>
    </row>
    <row r="25" spans="1:21" s="28" customFormat="1" ht="15">
      <c r="A25" s="246" t="s">
        <v>170</v>
      </c>
      <c r="B25" s="284">
        <f t="shared" si="0"/>
        <v>30</v>
      </c>
      <c r="C25" s="284">
        <f t="shared" si="1"/>
        <v>4</v>
      </c>
      <c r="D25" s="248"/>
      <c r="E25" s="264"/>
      <c r="F25" s="297"/>
      <c r="G25" s="248"/>
      <c r="H25" s="264"/>
      <c r="I25" s="306"/>
      <c r="J25" s="248">
        <v>30</v>
      </c>
      <c r="K25" s="264"/>
      <c r="L25" s="327">
        <v>4</v>
      </c>
      <c r="M25" s="248"/>
      <c r="N25" s="275"/>
      <c r="O25" s="306"/>
      <c r="P25" s="289"/>
      <c r="Q25" s="264"/>
      <c r="R25" s="297"/>
      <c r="S25" s="248"/>
      <c r="T25" s="275"/>
      <c r="U25" s="306"/>
    </row>
    <row r="26" spans="1:21" s="28" customFormat="1" ht="15">
      <c r="A26" s="245" t="s">
        <v>172</v>
      </c>
      <c r="B26" s="284">
        <f t="shared" si="0"/>
        <v>60</v>
      </c>
      <c r="C26" s="284">
        <f t="shared" si="1"/>
        <v>7</v>
      </c>
      <c r="D26" s="248">
        <v>30</v>
      </c>
      <c r="E26" s="264"/>
      <c r="F26" s="297">
        <v>3</v>
      </c>
      <c r="G26" s="248">
        <v>30</v>
      </c>
      <c r="H26" s="264"/>
      <c r="I26" s="306">
        <v>4</v>
      </c>
      <c r="J26" s="248"/>
      <c r="K26" s="264"/>
      <c r="L26" s="327"/>
      <c r="M26" s="248"/>
      <c r="N26" s="275"/>
      <c r="O26" s="306"/>
      <c r="P26" s="289"/>
      <c r="Q26" s="264"/>
      <c r="R26" s="297"/>
      <c r="S26" s="248"/>
      <c r="T26" s="275"/>
      <c r="U26" s="306"/>
    </row>
    <row r="27" spans="1:21" s="28" customFormat="1" ht="15">
      <c r="A27" s="245" t="s">
        <v>211</v>
      </c>
      <c r="B27" s="284">
        <f t="shared" si="0"/>
        <v>30</v>
      </c>
      <c r="C27" s="284">
        <f t="shared" si="1"/>
        <v>3</v>
      </c>
      <c r="D27" s="248"/>
      <c r="E27" s="264"/>
      <c r="F27" s="297"/>
      <c r="G27" s="248"/>
      <c r="H27" s="264"/>
      <c r="I27" s="306"/>
      <c r="J27" s="248"/>
      <c r="K27" s="264"/>
      <c r="L27" s="327"/>
      <c r="M27" s="248"/>
      <c r="N27" s="275"/>
      <c r="O27" s="306"/>
      <c r="P27" s="289"/>
      <c r="Q27" s="264"/>
      <c r="R27" s="297"/>
      <c r="S27" s="248">
        <v>30</v>
      </c>
      <c r="T27" s="275"/>
      <c r="U27" s="306">
        <v>3</v>
      </c>
    </row>
    <row r="28" spans="1:21" s="28" customFormat="1" ht="15">
      <c r="A28" s="247" t="s">
        <v>212</v>
      </c>
      <c r="B28" s="284">
        <f t="shared" si="0"/>
        <v>30</v>
      </c>
      <c r="C28" s="284">
        <f t="shared" si="1"/>
        <v>5</v>
      </c>
      <c r="D28" s="248"/>
      <c r="E28" s="264"/>
      <c r="F28" s="297"/>
      <c r="G28" s="248"/>
      <c r="H28" s="264"/>
      <c r="I28" s="306"/>
      <c r="J28" s="248"/>
      <c r="K28" s="264"/>
      <c r="L28" s="327"/>
      <c r="M28" s="248">
        <v>30</v>
      </c>
      <c r="N28" s="275"/>
      <c r="O28" s="306">
        <v>5</v>
      </c>
      <c r="P28" s="289"/>
      <c r="Q28" s="264"/>
      <c r="R28" s="297"/>
      <c r="S28" s="248"/>
      <c r="T28" s="275"/>
      <c r="U28" s="306"/>
    </row>
    <row r="29" spans="1:21" s="28" customFormat="1" ht="15.75">
      <c r="A29" s="249" t="s">
        <v>174</v>
      </c>
      <c r="B29" s="322">
        <f>SUM(B18:B28)</f>
        <v>345</v>
      </c>
      <c r="C29" s="323">
        <f>SUM(C18:C28)</f>
        <v>45</v>
      </c>
      <c r="D29" s="261">
        <f aca="true" t="shared" si="2" ref="D29:Q29">SUM(D18:D28)</f>
        <v>90</v>
      </c>
      <c r="E29" s="266">
        <f t="shared" si="2"/>
        <v>0</v>
      </c>
      <c r="F29" s="299">
        <f>SUM(F18:F28)</f>
        <v>14</v>
      </c>
      <c r="G29" s="261">
        <f t="shared" si="2"/>
        <v>90</v>
      </c>
      <c r="H29" s="277">
        <f t="shared" si="2"/>
        <v>0</v>
      </c>
      <c r="I29" s="308">
        <f>SUM(I18:I28)</f>
        <v>12</v>
      </c>
      <c r="J29" s="261">
        <f t="shared" si="2"/>
        <v>30</v>
      </c>
      <c r="K29" s="277">
        <f t="shared" si="2"/>
        <v>0</v>
      </c>
      <c r="L29" s="308">
        <f>SUM(L18:L28)</f>
        <v>4</v>
      </c>
      <c r="M29" s="291">
        <f t="shared" si="2"/>
        <v>105</v>
      </c>
      <c r="N29" s="266">
        <f t="shared" si="2"/>
        <v>0</v>
      </c>
      <c r="O29" s="308">
        <f>SUM(O18:O28)</f>
        <v>12</v>
      </c>
      <c r="P29" s="291">
        <f t="shared" si="2"/>
        <v>0</v>
      </c>
      <c r="Q29" s="266">
        <f t="shared" si="2"/>
        <v>0</v>
      </c>
      <c r="R29" s="299">
        <f>SUM(R18:R28)</f>
        <v>0</v>
      </c>
      <c r="S29" s="261">
        <f>SUM(S18:S28)</f>
        <v>30</v>
      </c>
      <c r="T29" s="277">
        <f>SUM(T18:T28)</f>
        <v>0</v>
      </c>
      <c r="U29" s="308">
        <f>SUM(U18:U28)</f>
        <v>3</v>
      </c>
    </row>
    <row r="30" spans="1:21" s="125" customFormat="1" ht="15.75" customHeight="1">
      <c r="A30" s="271" t="s">
        <v>175</v>
      </c>
      <c r="B30" s="319"/>
      <c r="C30" s="285"/>
      <c r="D30" s="194"/>
      <c r="E30" s="265"/>
      <c r="F30" s="298"/>
      <c r="G30" s="194"/>
      <c r="H30" s="276"/>
      <c r="I30" s="307"/>
      <c r="J30" s="194"/>
      <c r="K30" s="276"/>
      <c r="L30" s="307"/>
      <c r="M30" s="290"/>
      <c r="N30" s="265"/>
      <c r="O30" s="307"/>
      <c r="P30" s="290"/>
      <c r="Q30" s="265"/>
      <c r="R30" s="298"/>
      <c r="S30" s="194"/>
      <c r="T30" s="276"/>
      <c r="U30" s="307"/>
    </row>
    <row r="31" spans="1:21" s="28" customFormat="1" ht="15">
      <c r="A31" s="246" t="s">
        <v>176</v>
      </c>
      <c r="B31" s="284">
        <f aca="true" t="shared" si="3" ref="B31:B37">SUM(D31+E31+G31+H31+J31+K31+M31+N31+P31+Q31+S31+T31)</f>
        <v>30</v>
      </c>
      <c r="C31" s="284">
        <f aca="true" t="shared" si="4" ref="C31:C37">SUM(F31+I31+L31+O31+R31+U31)</f>
        <v>2</v>
      </c>
      <c r="D31" s="248"/>
      <c r="E31" s="264"/>
      <c r="F31" s="297"/>
      <c r="G31" s="248"/>
      <c r="H31" s="264"/>
      <c r="I31" s="306"/>
      <c r="J31" s="248">
        <v>15</v>
      </c>
      <c r="K31" s="264"/>
      <c r="L31" s="327">
        <v>1</v>
      </c>
      <c r="M31" s="248">
        <v>15</v>
      </c>
      <c r="N31" s="275"/>
      <c r="O31" s="306">
        <v>1</v>
      </c>
      <c r="P31" s="289"/>
      <c r="Q31" s="264"/>
      <c r="R31" s="297"/>
      <c r="S31" s="248"/>
      <c r="T31" s="275"/>
      <c r="U31" s="306"/>
    </row>
    <row r="32" spans="1:21" s="28" customFormat="1" ht="15">
      <c r="A32" s="246" t="s">
        <v>177</v>
      </c>
      <c r="B32" s="284">
        <f t="shared" si="3"/>
        <v>30</v>
      </c>
      <c r="C32" s="284">
        <f t="shared" si="4"/>
        <v>5</v>
      </c>
      <c r="D32" s="248"/>
      <c r="E32" s="264"/>
      <c r="F32" s="297"/>
      <c r="G32" s="248"/>
      <c r="H32" s="264"/>
      <c r="I32" s="306"/>
      <c r="J32" s="248"/>
      <c r="K32" s="264"/>
      <c r="L32" s="327"/>
      <c r="M32" s="248"/>
      <c r="N32" s="275"/>
      <c r="O32" s="306"/>
      <c r="P32" s="289"/>
      <c r="Q32" s="264"/>
      <c r="R32" s="297"/>
      <c r="S32" s="248">
        <v>30</v>
      </c>
      <c r="T32" s="275"/>
      <c r="U32" s="306">
        <v>5</v>
      </c>
    </row>
    <row r="33" spans="1:21" s="28" customFormat="1" ht="15">
      <c r="A33" s="246" t="s">
        <v>171</v>
      </c>
      <c r="B33" s="284">
        <f t="shared" si="3"/>
        <v>30</v>
      </c>
      <c r="C33" s="284">
        <f t="shared" si="4"/>
        <v>6</v>
      </c>
      <c r="D33" s="248">
        <v>15</v>
      </c>
      <c r="E33" s="264"/>
      <c r="F33" s="297">
        <v>3</v>
      </c>
      <c r="G33" s="248">
        <v>15</v>
      </c>
      <c r="H33" s="264"/>
      <c r="I33" s="306">
        <v>3</v>
      </c>
      <c r="J33" s="248"/>
      <c r="K33" s="264"/>
      <c r="L33" s="327"/>
      <c r="M33" s="248"/>
      <c r="N33" s="275"/>
      <c r="O33" s="306"/>
      <c r="P33" s="289"/>
      <c r="Q33" s="264"/>
      <c r="R33" s="297"/>
      <c r="S33" s="248"/>
      <c r="T33" s="275"/>
      <c r="U33" s="306"/>
    </row>
    <row r="34" spans="1:21" s="28" customFormat="1" ht="15">
      <c r="A34" s="246" t="s">
        <v>178</v>
      </c>
      <c r="B34" s="284">
        <f t="shared" si="3"/>
        <v>45</v>
      </c>
      <c r="C34" s="284">
        <f t="shared" si="4"/>
        <v>2</v>
      </c>
      <c r="D34" s="248"/>
      <c r="E34" s="264"/>
      <c r="F34" s="297"/>
      <c r="G34" s="248"/>
      <c r="H34" s="264"/>
      <c r="I34" s="306"/>
      <c r="J34" s="248">
        <v>30</v>
      </c>
      <c r="K34" s="264"/>
      <c r="L34" s="327">
        <v>1</v>
      </c>
      <c r="M34" s="248">
        <v>15</v>
      </c>
      <c r="N34" s="275"/>
      <c r="O34" s="306">
        <v>1</v>
      </c>
      <c r="P34" s="289"/>
      <c r="Q34" s="264"/>
      <c r="R34" s="297"/>
      <c r="S34" s="248"/>
      <c r="T34" s="275"/>
      <c r="U34" s="306"/>
    </row>
    <row r="35" spans="1:21" s="28" customFormat="1" ht="15">
      <c r="A35" s="246" t="s">
        <v>209</v>
      </c>
      <c r="B35" s="284">
        <f t="shared" si="3"/>
        <v>30</v>
      </c>
      <c r="C35" s="284">
        <f t="shared" si="4"/>
        <v>4</v>
      </c>
      <c r="D35" s="248"/>
      <c r="E35" s="264"/>
      <c r="F35" s="297"/>
      <c r="G35" s="248"/>
      <c r="H35" s="264"/>
      <c r="I35" s="306"/>
      <c r="J35" s="248"/>
      <c r="K35" s="264"/>
      <c r="L35" s="327"/>
      <c r="M35" s="248"/>
      <c r="N35" s="275"/>
      <c r="O35" s="306"/>
      <c r="P35" s="289">
        <v>30</v>
      </c>
      <c r="Q35" s="264"/>
      <c r="R35" s="297">
        <v>4</v>
      </c>
      <c r="S35" s="248"/>
      <c r="T35" s="275"/>
      <c r="U35" s="306"/>
    </row>
    <row r="36" spans="1:21" s="28" customFormat="1" ht="15">
      <c r="A36" s="246" t="s">
        <v>195</v>
      </c>
      <c r="B36" s="284">
        <f t="shared" si="3"/>
        <v>30</v>
      </c>
      <c r="C36" s="284">
        <f t="shared" si="4"/>
        <v>4</v>
      </c>
      <c r="D36" s="248"/>
      <c r="E36" s="264"/>
      <c r="F36" s="297"/>
      <c r="G36" s="248"/>
      <c r="H36" s="264"/>
      <c r="I36" s="306"/>
      <c r="J36" s="248"/>
      <c r="K36" s="264"/>
      <c r="L36" s="327"/>
      <c r="M36" s="248"/>
      <c r="N36" s="275"/>
      <c r="O36" s="306"/>
      <c r="P36" s="289">
        <v>30</v>
      </c>
      <c r="Q36" s="264"/>
      <c r="R36" s="297">
        <v>4</v>
      </c>
      <c r="S36" s="248"/>
      <c r="T36" s="275"/>
      <c r="U36" s="306"/>
    </row>
    <row r="37" spans="1:21" s="28" customFormat="1" ht="15">
      <c r="A37" s="246" t="s">
        <v>179</v>
      </c>
      <c r="B37" s="284">
        <f t="shared" si="3"/>
        <v>30</v>
      </c>
      <c r="C37" s="284">
        <f t="shared" si="4"/>
        <v>5</v>
      </c>
      <c r="D37" s="248">
        <v>30</v>
      </c>
      <c r="E37" s="264"/>
      <c r="F37" s="297">
        <v>5</v>
      </c>
      <c r="G37" s="248"/>
      <c r="H37" s="264"/>
      <c r="I37" s="306"/>
      <c r="J37" s="248"/>
      <c r="K37" s="264"/>
      <c r="L37" s="327"/>
      <c r="M37" s="248"/>
      <c r="N37" s="275"/>
      <c r="O37" s="306"/>
      <c r="P37" s="289"/>
      <c r="Q37" s="264"/>
      <c r="R37" s="297"/>
      <c r="S37" s="248"/>
      <c r="T37" s="275"/>
      <c r="U37" s="306"/>
    </row>
    <row r="38" spans="1:21" s="28" customFormat="1" ht="15.75">
      <c r="A38" s="249" t="s">
        <v>174</v>
      </c>
      <c r="B38" s="322">
        <f aca="true" t="shared" si="5" ref="B38:U38">SUM(B31:B37)</f>
        <v>225</v>
      </c>
      <c r="C38" s="286">
        <f t="shared" si="5"/>
        <v>28</v>
      </c>
      <c r="D38" s="261">
        <f t="shared" si="5"/>
        <v>45</v>
      </c>
      <c r="E38" s="266">
        <f t="shared" si="5"/>
        <v>0</v>
      </c>
      <c r="F38" s="299">
        <f t="shared" si="5"/>
        <v>8</v>
      </c>
      <c r="G38" s="261">
        <f t="shared" si="5"/>
        <v>15</v>
      </c>
      <c r="H38" s="277">
        <f t="shared" si="5"/>
        <v>0</v>
      </c>
      <c r="I38" s="308">
        <f t="shared" si="5"/>
        <v>3</v>
      </c>
      <c r="J38" s="261">
        <f t="shared" si="5"/>
        <v>45</v>
      </c>
      <c r="K38" s="277">
        <f t="shared" si="5"/>
        <v>0</v>
      </c>
      <c r="L38" s="308">
        <f t="shared" si="5"/>
        <v>2</v>
      </c>
      <c r="M38" s="291">
        <f t="shared" si="5"/>
        <v>30</v>
      </c>
      <c r="N38" s="266">
        <f t="shared" si="5"/>
        <v>0</v>
      </c>
      <c r="O38" s="308">
        <f t="shared" si="5"/>
        <v>2</v>
      </c>
      <c r="P38" s="291">
        <f t="shared" si="5"/>
        <v>60</v>
      </c>
      <c r="Q38" s="266">
        <f t="shared" si="5"/>
        <v>0</v>
      </c>
      <c r="R38" s="299">
        <f t="shared" si="5"/>
        <v>8</v>
      </c>
      <c r="S38" s="261">
        <f t="shared" si="5"/>
        <v>30</v>
      </c>
      <c r="T38" s="277">
        <f t="shared" si="5"/>
        <v>0</v>
      </c>
      <c r="U38" s="308">
        <f t="shared" si="5"/>
        <v>5</v>
      </c>
    </row>
    <row r="39" spans="1:21" s="125" customFormat="1" ht="15" customHeight="1">
      <c r="A39" s="271" t="s">
        <v>181</v>
      </c>
      <c r="B39" s="319"/>
      <c r="C39" s="285"/>
      <c r="D39" s="194"/>
      <c r="E39" s="265"/>
      <c r="F39" s="298"/>
      <c r="G39" s="194"/>
      <c r="H39" s="276"/>
      <c r="I39" s="307"/>
      <c r="J39" s="194"/>
      <c r="K39" s="276"/>
      <c r="L39" s="307"/>
      <c r="M39" s="290"/>
      <c r="N39" s="265"/>
      <c r="O39" s="307"/>
      <c r="P39" s="290"/>
      <c r="Q39" s="265"/>
      <c r="R39" s="298"/>
      <c r="S39" s="194"/>
      <c r="T39" s="276"/>
      <c r="U39" s="307"/>
    </row>
    <row r="40" spans="1:21" s="28" customFormat="1" ht="15">
      <c r="A40" s="245" t="s">
        <v>182</v>
      </c>
      <c r="B40" s="284">
        <f>SUM(D40+E40+G40+H40+J40+K40+M40+N40+P40+Q40+S40+T40)</f>
        <v>60</v>
      </c>
      <c r="C40" s="284">
        <f>SUM(F40+I40+L40+O40+R40+U40)</f>
        <v>7</v>
      </c>
      <c r="D40" s="248">
        <v>15</v>
      </c>
      <c r="E40" s="264"/>
      <c r="F40" s="297">
        <v>2</v>
      </c>
      <c r="G40" s="248">
        <v>15</v>
      </c>
      <c r="H40" s="264"/>
      <c r="I40" s="306">
        <v>2</v>
      </c>
      <c r="J40" s="248"/>
      <c r="K40" s="264"/>
      <c r="L40" s="327"/>
      <c r="M40" s="248">
        <v>15</v>
      </c>
      <c r="N40" s="275"/>
      <c r="O40" s="306">
        <v>2</v>
      </c>
      <c r="P40" s="289">
        <v>15</v>
      </c>
      <c r="Q40" s="264"/>
      <c r="R40" s="297">
        <v>1</v>
      </c>
      <c r="S40" s="248"/>
      <c r="T40" s="275"/>
      <c r="U40" s="306"/>
    </row>
    <row r="41" spans="1:21" s="28" customFormat="1" ht="15">
      <c r="A41" s="246" t="s">
        <v>183</v>
      </c>
      <c r="B41" s="284">
        <f>SUM(D41+E41+G41+H41+J41+K41+M41+N41+P41+Q41+S41+T41)</f>
        <v>15</v>
      </c>
      <c r="C41" s="284">
        <f>SUM(F41+I41+L41+O41+R41+U41)</f>
        <v>1</v>
      </c>
      <c r="D41" s="248"/>
      <c r="E41" s="264"/>
      <c r="F41" s="297"/>
      <c r="G41" s="250"/>
      <c r="H41" s="328"/>
      <c r="I41" s="309"/>
      <c r="J41" s="248"/>
      <c r="K41" s="264">
        <v>15</v>
      </c>
      <c r="L41" s="327">
        <v>1</v>
      </c>
      <c r="M41" s="248"/>
      <c r="N41" s="275"/>
      <c r="O41" s="306"/>
      <c r="P41" s="289"/>
      <c r="Q41" s="264"/>
      <c r="R41" s="297"/>
      <c r="S41" s="248"/>
      <c r="T41" s="275"/>
      <c r="U41" s="306"/>
    </row>
    <row r="42" spans="1:21" s="28" customFormat="1" ht="15">
      <c r="A42" s="246" t="s">
        <v>192</v>
      </c>
      <c r="B42" s="284">
        <f>SUM(D42+E42+G42+H42+J42+K42+M42+N42+P42+Q42+S42+T42)</f>
        <v>4</v>
      </c>
      <c r="C42" s="284">
        <f>SUM(F42+I42+L42+O42+R42+U42)</f>
        <v>1</v>
      </c>
      <c r="D42" s="248"/>
      <c r="E42" s="264"/>
      <c r="F42" s="297"/>
      <c r="G42" s="248"/>
      <c r="H42" s="264">
        <v>4</v>
      </c>
      <c r="I42" s="306">
        <v>1</v>
      </c>
      <c r="J42" s="248"/>
      <c r="K42" s="264"/>
      <c r="L42" s="327"/>
      <c r="M42" s="248"/>
      <c r="N42" s="275"/>
      <c r="O42" s="306"/>
      <c r="P42" s="289"/>
      <c r="Q42" s="264"/>
      <c r="R42" s="297"/>
      <c r="S42" s="248"/>
      <c r="T42" s="275"/>
      <c r="U42" s="306"/>
    </row>
    <row r="43" spans="1:21" s="28" customFormat="1" ht="15">
      <c r="A43" s="246" t="s">
        <v>91</v>
      </c>
      <c r="B43" s="284">
        <f>SUM(D43+E43+G43+H43+J43+K43+M43+N43+P43+Q43+S43+T43)</f>
        <v>30</v>
      </c>
      <c r="C43" s="284">
        <f>SUM(F43+I43+L43+O43+R43+U43)</f>
        <v>2</v>
      </c>
      <c r="D43" s="248"/>
      <c r="E43" s="264">
        <v>15</v>
      </c>
      <c r="F43" s="297">
        <v>1</v>
      </c>
      <c r="G43" s="250"/>
      <c r="H43" s="264">
        <v>15</v>
      </c>
      <c r="I43" s="306">
        <v>1</v>
      </c>
      <c r="J43" s="248"/>
      <c r="K43" s="264"/>
      <c r="L43" s="327"/>
      <c r="M43" s="248"/>
      <c r="N43" s="275"/>
      <c r="O43" s="306"/>
      <c r="P43" s="289"/>
      <c r="Q43" s="264"/>
      <c r="R43" s="297"/>
      <c r="S43" s="248"/>
      <c r="T43" s="275"/>
      <c r="U43" s="306"/>
    </row>
    <row r="44" spans="1:21" s="28" customFormat="1" ht="15">
      <c r="A44" s="245" t="s">
        <v>184</v>
      </c>
      <c r="B44" s="284">
        <f>SUM(D44+E44+G44+H44+J44+K44+M44+N44+P44+Q44+S44+T44)</f>
        <v>120</v>
      </c>
      <c r="C44" s="284">
        <f>SUM(F44+I44+L44+O44+R44+U44)</f>
        <v>6</v>
      </c>
      <c r="D44" s="248"/>
      <c r="E44" s="264">
        <v>15</v>
      </c>
      <c r="F44" s="297">
        <v>1</v>
      </c>
      <c r="G44" s="248"/>
      <c r="H44" s="264">
        <v>15</v>
      </c>
      <c r="I44" s="306">
        <v>1</v>
      </c>
      <c r="J44" s="248"/>
      <c r="K44" s="264">
        <v>15</v>
      </c>
      <c r="L44" s="327">
        <v>1</v>
      </c>
      <c r="M44" s="248"/>
      <c r="N44" s="275">
        <v>30</v>
      </c>
      <c r="O44" s="306">
        <v>1</v>
      </c>
      <c r="P44" s="289"/>
      <c r="Q44" s="264">
        <v>20</v>
      </c>
      <c r="R44" s="297">
        <v>1</v>
      </c>
      <c r="S44" s="248"/>
      <c r="T44" s="275">
        <v>25</v>
      </c>
      <c r="U44" s="306">
        <v>1</v>
      </c>
    </row>
    <row r="45" spans="1:21" s="28" customFormat="1" ht="15.75">
      <c r="A45" s="249" t="s">
        <v>174</v>
      </c>
      <c r="B45" s="322">
        <f aca="true" t="shared" si="6" ref="B45:U45">SUM(B40:B44)</f>
        <v>229</v>
      </c>
      <c r="C45" s="286">
        <f t="shared" si="6"/>
        <v>17</v>
      </c>
      <c r="D45" s="261">
        <f t="shared" si="6"/>
        <v>15</v>
      </c>
      <c r="E45" s="266">
        <f t="shared" si="6"/>
        <v>30</v>
      </c>
      <c r="F45" s="299">
        <f t="shared" si="6"/>
        <v>4</v>
      </c>
      <c r="G45" s="261">
        <f t="shared" si="6"/>
        <v>15</v>
      </c>
      <c r="H45" s="277">
        <f t="shared" si="6"/>
        <v>34</v>
      </c>
      <c r="I45" s="308">
        <f t="shared" si="6"/>
        <v>5</v>
      </c>
      <c r="J45" s="261">
        <f t="shared" si="6"/>
        <v>0</v>
      </c>
      <c r="K45" s="277">
        <f t="shared" si="6"/>
        <v>30</v>
      </c>
      <c r="L45" s="308">
        <f t="shared" si="6"/>
        <v>2</v>
      </c>
      <c r="M45" s="291">
        <f t="shared" si="6"/>
        <v>15</v>
      </c>
      <c r="N45" s="266">
        <f t="shared" si="6"/>
        <v>30</v>
      </c>
      <c r="O45" s="308">
        <f t="shared" si="6"/>
        <v>3</v>
      </c>
      <c r="P45" s="291">
        <f t="shared" si="6"/>
        <v>15</v>
      </c>
      <c r="Q45" s="266">
        <f t="shared" si="6"/>
        <v>20</v>
      </c>
      <c r="R45" s="299">
        <f t="shared" si="6"/>
        <v>2</v>
      </c>
      <c r="S45" s="261">
        <f t="shared" si="6"/>
        <v>0</v>
      </c>
      <c r="T45" s="277">
        <f t="shared" si="6"/>
        <v>25</v>
      </c>
      <c r="U45" s="308">
        <f t="shared" si="6"/>
        <v>1</v>
      </c>
    </row>
    <row r="46" spans="1:21" s="28" customFormat="1" ht="51">
      <c r="A46" s="243" t="s">
        <v>222</v>
      </c>
      <c r="B46" s="319"/>
      <c r="C46" s="285"/>
      <c r="D46" s="194"/>
      <c r="E46" s="265"/>
      <c r="F46" s="298"/>
      <c r="G46" s="194"/>
      <c r="H46" s="276"/>
      <c r="I46" s="307"/>
      <c r="J46" s="194"/>
      <c r="K46" s="276"/>
      <c r="L46" s="307"/>
      <c r="M46" s="290"/>
      <c r="N46" s="265"/>
      <c r="O46" s="307"/>
      <c r="P46" s="290"/>
      <c r="Q46" s="265"/>
      <c r="R46" s="298"/>
      <c r="S46" s="194"/>
      <c r="T46" s="276"/>
      <c r="U46" s="307"/>
    </row>
    <row r="47" spans="1:21" s="28" customFormat="1" ht="15">
      <c r="A47" s="247" t="s">
        <v>190</v>
      </c>
      <c r="B47" s="284">
        <f aca="true" t="shared" si="7" ref="B47:B54">SUM(D47+E47+G47+H47+J47+K47+M47+N47+P47+Q47+S47+T47)</f>
        <v>45</v>
      </c>
      <c r="C47" s="284">
        <f>SUM(F47+I47+L47+O47+R47+U47)</f>
        <v>8</v>
      </c>
      <c r="D47" s="252"/>
      <c r="E47" s="268"/>
      <c r="F47" s="301"/>
      <c r="G47" s="252"/>
      <c r="H47" s="268"/>
      <c r="I47" s="311"/>
      <c r="J47" s="252">
        <v>15</v>
      </c>
      <c r="K47" s="268"/>
      <c r="L47" s="329">
        <v>1</v>
      </c>
      <c r="M47" s="250">
        <v>15</v>
      </c>
      <c r="N47" s="275"/>
      <c r="O47" s="306">
        <v>3</v>
      </c>
      <c r="P47" s="289">
        <v>15</v>
      </c>
      <c r="Q47" s="264"/>
      <c r="R47" s="297">
        <v>4</v>
      </c>
      <c r="S47" s="248"/>
      <c r="T47" s="275"/>
      <c r="U47" s="306"/>
    </row>
    <row r="48" spans="1:21" s="28" customFormat="1" ht="15">
      <c r="A48" s="246" t="s">
        <v>187</v>
      </c>
      <c r="B48" s="284">
        <f t="shared" si="7"/>
        <v>30</v>
      </c>
      <c r="C48" s="287">
        <f>SUM(F48+I48+L48+O48+R48+U48+U48)</f>
        <v>4</v>
      </c>
      <c r="D48" s="252"/>
      <c r="E48" s="268">
        <v>15</v>
      </c>
      <c r="F48" s="301">
        <v>2</v>
      </c>
      <c r="G48" s="252"/>
      <c r="H48" s="279">
        <v>15</v>
      </c>
      <c r="I48" s="311">
        <v>2</v>
      </c>
      <c r="J48" s="252"/>
      <c r="K48" s="279"/>
      <c r="L48" s="311"/>
      <c r="M48" s="293"/>
      <c r="N48" s="268"/>
      <c r="O48" s="311"/>
      <c r="P48" s="293"/>
      <c r="Q48" s="268"/>
      <c r="R48" s="301"/>
      <c r="S48" s="252"/>
      <c r="T48" s="279"/>
      <c r="U48" s="311"/>
    </row>
    <row r="49" spans="1:21" s="28" customFormat="1" ht="15">
      <c r="A49" s="246" t="s">
        <v>188</v>
      </c>
      <c r="B49" s="284">
        <f t="shared" si="7"/>
        <v>15</v>
      </c>
      <c r="C49" s="287">
        <f>SUM(F49+I49+L49+O49+R49+U49+U49)</f>
        <v>2</v>
      </c>
      <c r="D49" s="252"/>
      <c r="E49" s="268"/>
      <c r="F49" s="301"/>
      <c r="G49" s="252"/>
      <c r="H49" s="279"/>
      <c r="I49" s="311"/>
      <c r="J49" s="252"/>
      <c r="K49" s="279">
        <v>15</v>
      </c>
      <c r="L49" s="311">
        <v>2</v>
      </c>
      <c r="M49" s="293"/>
      <c r="N49" s="268"/>
      <c r="O49" s="311"/>
      <c r="P49" s="293"/>
      <c r="Q49" s="268"/>
      <c r="R49" s="301"/>
      <c r="S49" s="252"/>
      <c r="T49" s="279"/>
      <c r="U49" s="311"/>
    </row>
    <row r="50" spans="1:21" s="28" customFormat="1" ht="15">
      <c r="A50" s="247" t="s">
        <v>189</v>
      </c>
      <c r="B50" s="284">
        <f t="shared" si="7"/>
        <v>15</v>
      </c>
      <c r="C50" s="287">
        <f>SUM(F50+I50+L50+O50+R50+U50+U50)</f>
        <v>1</v>
      </c>
      <c r="D50" s="252"/>
      <c r="E50" s="268"/>
      <c r="F50" s="301"/>
      <c r="G50" s="252"/>
      <c r="H50" s="279"/>
      <c r="I50" s="311"/>
      <c r="J50" s="252"/>
      <c r="K50" s="279">
        <v>15</v>
      </c>
      <c r="L50" s="311">
        <v>1</v>
      </c>
      <c r="M50" s="293"/>
      <c r="N50" s="268"/>
      <c r="O50" s="311"/>
      <c r="P50" s="293"/>
      <c r="Q50" s="268"/>
      <c r="R50" s="301"/>
      <c r="S50" s="252"/>
      <c r="T50" s="279"/>
      <c r="U50" s="311"/>
    </row>
    <row r="51" spans="1:21" s="28" customFormat="1" ht="15">
      <c r="A51" s="246" t="s">
        <v>185</v>
      </c>
      <c r="B51" s="284">
        <f t="shared" si="7"/>
        <v>30</v>
      </c>
      <c r="C51" s="284">
        <f>SUM(F51+I51+L51+O51+R51+U51)</f>
        <v>4</v>
      </c>
      <c r="D51" s="248"/>
      <c r="E51" s="264"/>
      <c r="F51" s="297"/>
      <c r="G51" s="248"/>
      <c r="H51" s="264"/>
      <c r="I51" s="306"/>
      <c r="J51" s="248">
        <v>30</v>
      </c>
      <c r="K51" s="264"/>
      <c r="L51" s="327">
        <v>4</v>
      </c>
      <c r="M51" s="250"/>
      <c r="N51" s="275"/>
      <c r="O51" s="306"/>
      <c r="P51" s="289"/>
      <c r="Q51" s="264"/>
      <c r="R51" s="297"/>
      <c r="S51" s="248"/>
      <c r="T51" s="275"/>
      <c r="U51" s="306"/>
    </row>
    <row r="52" spans="1:21" s="28" customFormat="1" ht="15">
      <c r="A52" s="247" t="s">
        <v>194</v>
      </c>
      <c r="B52" s="284">
        <f t="shared" si="7"/>
        <v>60</v>
      </c>
      <c r="C52" s="284">
        <f>SUM(F52+I52+L52+O52+R52+U52)</f>
        <v>9</v>
      </c>
      <c r="D52" s="248"/>
      <c r="E52" s="264"/>
      <c r="F52" s="297"/>
      <c r="G52" s="248"/>
      <c r="H52" s="264"/>
      <c r="I52" s="306"/>
      <c r="J52" s="250"/>
      <c r="K52" s="264"/>
      <c r="L52" s="327"/>
      <c r="M52" s="248"/>
      <c r="N52" s="275">
        <v>15</v>
      </c>
      <c r="O52" s="306">
        <v>3</v>
      </c>
      <c r="P52" s="289"/>
      <c r="Q52" s="264">
        <v>15</v>
      </c>
      <c r="R52" s="297">
        <v>3</v>
      </c>
      <c r="S52" s="248"/>
      <c r="T52" s="275">
        <v>30</v>
      </c>
      <c r="U52" s="306">
        <v>3</v>
      </c>
    </row>
    <row r="53" spans="1:21" s="28" customFormat="1" ht="15">
      <c r="A53" s="245" t="s">
        <v>180</v>
      </c>
      <c r="B53" s="284">
        <f t="shared" si="7"/>
        <v>30</v>
      </c>
      <c r="C53" s="284">
        <f>SUM(F53+I53+L53+O53+R53+U53)</f>
        <v>6</v>
      </c>
      <c r="D53" s="248"/>
      <c r="E53" s="264"/>
      <c r="F53" s="297"/>
      <c r="G53" s="248">
        <v>30</v>
      </c>
      <c r="H53" s="264"/>
      <c r="I53" s="306">
        <v>6</v>
      </c>
      <c r="J53" s="248"/>
      <c r="K53" s="264"/>
      <c r="L53" s="327"/>
      <c r="M53" s="248"/>
      <c r="N53" s="275"/>
      <c r="O53" s="306"/>
      <c r="P53" s="289"/>
      <c r="Q53" s="264"/>
      <c r="R53" s="297"/>
      <c r="S53" s="248"/>
      <c r="T53" s="275"/>
      <c r="U53" s="306"/>
    </row>
    <row r="54" spans="1:21" s="28" customFormat="1" ht="15">
      <c r="A54" s="254" t="s">
        <v>204</v>
      </c>
      <c r="B54" s="284">
        <f t="shared" si="7"/>
        <v>30</v>
      </c>
      <c r="C54" s="281">
        <f>SUM(F54+I54+L54+O54+R54+U54)</f>
        <v>4</v>
      </c>
      <c r="D54" s="269">
        <v>15</v>
      </c>
      <c r="E54" s="270"/>
      <c r="F54" s="302">
        <v>2</v>
      </c>
      <c r="G54" s="255">
        <v>15</v>
      </c>
      <c r="H54" s="272"/>
      <c r="I54" s="312">
        <v>2</v>
      </c>
      <c r="J54" s="255"/>
      <c r="K54" s="272"/>
      <c r="L54" s="312"/>
      <c r="M54" s="282"/>
      <c r="N54" s="270"/>
      <c r="O54" s="312"/>
      <c r="P54" s="282"/>
      <c r="Q54" s="270"/>
      <c r="R54" s="302"/>
      <c r="S54" s="255"/>
      <c r="T54" s="272"/>
      <c r="U54" s="312"/>
    </row>
    <row r="55" spans="1:21" s="28" customFormat="1" ht="15.75">
      <c r="A55" s="249" t="s">
        <v>174</v>
      </c>
      <c r="B55" s="322">
        <f>SUM(B47:B54)</f>
        <v>255</v>
      </c>
      <c r="C55" s="322">
        <f aca="true" t="shared" si="8" ref="C55:U55">SUM(C47:C54)</f>
        <v>38</v>
      </c>
      <c r="D55" s="322">
        <f t="shared" si="8"/>
        <v>15</v>
      </c>
      <c r="E55" s="322">
        <f t="shared" si="8"/>
        <v>15</v>
      </c>
      <c r="F55" s="322">
        <f t="shared" si="8"/>
        <v>4</v>
      </c>
      <c r="G55" s="322">
        <f t="shared" si="8"/>
        <v>45</v>
      </c>
      <c r="H55" s="322">
        <f t="shared" si="8"/>
        <v>15</v>
      </c>
      <c r="I55" s="322">
        <f t="shared" si="8"/>
        <v>10</v>
      </c>
      <c r="J55" s="322">
        <f t="shared" si="8"/>
        <v>45</v>
      </c>
      <c r="K55" s="322">
        <f t="shared" si="8"/>
        <v>30</v>
      </c>
      <c r="L55" s="322">
        <f t="shared" si="8"/>
        <v>8</v>
      </c>
      <c r="M55" s="322">
        <f t="shared" si="8"/>
        <v>15</v>
      </c>
      <c r="N55" s="322">
        <f t="shared" si="8"/>
        <v>15</v>
      </c>
      <c r="O55" s="342">
        <f t="shared" si="8"/>
        <v>6</v>
      </c>
      <c r="P55" s="339">
        <f t="shared" si="8"/>
        <v>15</v>
      </c>
      <c r="Q55" s="322">
        <f t="shared" si="8"/>
        <v>15</v>
      </c>
      <c r="R55" s="322">
        <f t="shared" si="8"/>
        <v>7</v>
      </c>
      <c r="S55" s="322">
        <f t="shared" si="8"/>
        <v>0</v>
      </c>
      <c r="T55" s="322">
        <f t="shared" si="8"/>
        <v>30</v>
      </c>
      <c r="U55" s="322">
        <f t="shared" si="8"/>
        <v>3</v>
      </c>
    </row>
    <row r="56" spans="1:21" s="125" customFormat="1" ht="25.5">
      <c r="A56" s="243" t="s">
        <v>221</v>
      </c>
      <c r="B56" s="319"/>
      <c r="C56" s="285"/>
      <c r="D56" s="194"/>
      <c r="E56" s="265"/>
      <c r="F56" s="298"/>
      <c r="G56" s="194"/>
      <c r="H56" s="276"/>
      <c r="I56" s="307"/>
      <c r="J56" s="194"/>
      <c r="K56" s="276"/>
      <c r="L56" s="307"/>
      <c r="M56" s="290"/>
      <c r="N56" s="265"/>
      <c r="O56" s="307"/>
      <c r="P56" s="290"/>
      <c r="Q56" s="265"/>
      <c r="R56" s="298"/>
      <c r="S56" s="194"/>
      <c r="T56" s="276"/>
      <c r="U56" s="307"/>
    </row>
    <row r="57" spans="1:21" s="10" customFormat="1" ht="15">
      <c r="A57" s="247" t="s">
        <v>186</v>
      </c>
      <c r="B57" s="284">
        <f aca="true" t="shared" si="9" ref="B57:B70">SUM(D57+E57+G57+H57+J57+K57+M57+N57+P57+Q57+S57+T57)</f>
        <v>15</v>
      </c>
      <c r="C57" s="287">
        <v>2</v>
      </c>
      <c r="D57" s="252"/>
      <c r="E57" s="268"/>
      <c r="F57" s="300"/>
      <c r="G57" s="251"/>
      <c r="H57" s="278"/>
      <c r="I57" s="310"/>
      <c r="J57" s="251"/>
      <c r="K57" s="278"/>
      <c r="L57" s="310"/>
      <c r="M57" s="292"/>
      <c r="N57" s="267"/>
      <c r="O57" s="310"/>
      <c r="P57" s="292"/>
      <c r="Q57" s="267"/>
      <c r="R57" s="300"/>
      <c r="S57" s="251">
        <v>15</v>
      </c>
      <c r="T57" s="278"/>
      <c r="U57" s="310">
        <v>2</v>
      </c>
    </row>
    <row r="58" spans="1:21" s="10" customFormat="1" ht="15">
      <c r="A58" s="254" t="s">
        <v>197</v>
      </c>
      <c r="B58" s="284">
        <f t="shared" si="9"/>
        <v>30</v>
      </c>
      <c r="C58" s="281">
        <f aca="true" t="shared" si="10" ref="C58:C70">SUM(F58+I58+L58+O58+R58+U58)</f>
        <v>4</v>
      </c>
      <c r="D58" s="269"/>
      <c r="E58" s="270"/>
      <c r="F58" s="302"/>
      <c r="G58" s="255"/>
      <c r="H58" s="272"/>
      <c r="I58" s="312"/>
      <c r="J58" s="255">
        <v>15</v>
      </c>
      <c r="K58" s="272"/>
      <c r="L58" s="312">
        <v>3</v>
      </c>
      <c r="M58" s="282">
        <v>15</v>
      </c>
      <c r="N58" s="270"/>
      <c r="O58" s="312">
        <v>1</v>
      </c>
      <c r="P58" s="282"/>
      <c r="Q58" s="270"/>
      <c r="R58" s="302"/>
      <c r="S58" s="255"/>
      <c r="T58" s="272"/>
      <c r="U58" s="312"/>
    </row>
    <row r="59" spans="1:21" s="10" customFormat="1" ht="15">
      <c r="A59" s="254" t="s">
        <v>198</v>
      </c>
      <c r="B59" s="284">
        <f t="shared" si="9"/>
        <v>30</v>
      </c>
      <c r="C59" s="281">
        <f t="shared" si="10"/>
        <v>4</v>
      </c>
      <c r="D59" s="255"/>
      <c r="E59" s="270"/>
      <c r="F59" s="302"/>
      <c r="G59" s="255"/>
      <c r="H59" s="272"/>
      <c r="I59" s="312"/>
      <c r="J59" s="255"/>
      <c r="K59" s="272"/>
      <c r="L59" s="312"/>
      <c r="M59" s="282"/>
      <c r="N59" s="270"/>
      <c r="O59" s="312"/>
      <c r="P59" s="282"/>
      <c r="Q59" s="270"/>
      <c r="R59" s="302"/>
      <c r="S59" s="255">
        <v>30</v>
      </c>
      <c r="T59" s="272"/>
      <c r="U59" s="312">
        <v>4</v>
      </c>
    </row>
    <row r="60" spans="1:21" s="10" customFormat="1" ht="15">
      <c r="A60" s="254" t="s">
        <v>199</v>
      </c>
      <c r="B60" s="284">
        <f t="shared" si="9"/>
        <v>15</v>
      </c>
      <c r="C60" s="281">
        <f t="shared" si="10"/>
        <v>1</v>
      </c>
      <c r="D60" s="269"/>
      <c r="E60" s="270"/>
      <c r="F60" s="302"/>
      <c r="G60" s="255"/>
      <c r="H60" s="272"/>
      <c r="I60" s="312"/>
      <c r="J60" s="255"/>
      <c r="K60" s="272">
        <v>15</v>
      </c>
      <c r="L60" s="312">
        <v>1</v>
      </c>
      <c r="M60" s="282"/>
      <c r="N60" s="270"/>
      <c r="O60" s="312"/>
      <c r="P60" s="282"/>
      <c r="Q60" s="270"/>
      <c r="R60" s="302"/>
      <c r="S60" s="255"/>
      <c r="T60" s="272"/>
      <c r="U60" s="312"/>
    </row>
    <row r="61" spans="1:21" s="10" customFormat="1" ht="15">
      <c r="A61" s="254" t="s">
        <v>213</v>
      </c>
      <c r="B61" s="284">
        <f t="shared" si="9"/>
        <v>15</v>
      </c>
      <c r="C61" s="281">
        <f t="shared" si="10"/>
        <v>2</v>
      </c>
      <c r="D61" s="269"/>
      <c r="E61" s="270"/>
      <c r="F61" s="302"/>
      <c r="G61" s="255"/>
      <c r="H61" s="272"/>
      <c r="I61" s="312"/>
      <c r="J61" s="255"/>
      <c r="K61" s="272"/>
      <c r="L61" s="312"/>
      <c r="M61" s="282"/>
      <c r="N61" s="270"/>
      <c r="O61" s="312"/>
      <c r="P61" s="282"/>
      <c r="Q61" s="270"/>
      <c r="R61" s="302"/>
      <c r="S61" s="255"/>
      <c r="T61" s="272">
        <v>15</v>
      </c>
      <c r="U61" s="312">
        <v>2</v>
      </c>
    </row>
    <row r="62" spans="1:21" s="10" customFormat="1" ht="15">
      <c r="A62" s="254" t="s">
        <v>200</v>
      </c>
      <c r="B62" s="284">
        <f t="shared" si="9"/>
        <v>15</v>
      </c>
      <c r="C62" s="281">
        <f t="shared" si="10"/>
        <v>2</v>
      </c>
      <c r="D62" s="269"/>
      <c r="E62" s="270"/>
      <c r="F62" s="302"/>
      <c r="G62" s="255"/>
      <c r="H62" s="272"/>
      <c r="I62" s="312"/>
      <c r="J62" s="255"/>
      <c r="K62" s="272">
        <v>15</v>
      </c>
      <c r="L62" s="312">
        <v>2</v>
      </c>
      <c r="M62" s="282"/>
      <c r="N62" s="270"/>
      <c r="O62" s="312"/>
      <c r="P62" s="282"/>
      <c r="Q62" s="270"/>
      <c r="R62" s="302"/>
      <c r="S62" s="255"/>
      <c r="T62" s="272"/>
      <c r="U62" s="312"/>
    </row>
    <row r="63" spans="1:21" s="10" customFormat="1" ht="15">
      <c r="A63" s="254" t="s">
        <v>214</v>
      </c>
      <c r="B63" s="284">
        <f t="shared" si="9"/>
        <v>15</v>
      </c>
      <c r="C63" s="281">
        <f t="shared" si="10"/>
        <v>2</v>
      </c>
      <c r="D63" s="269"/>
      <c r="E63" s="270"/>
      <c r="F63" s="302"/>
      <c r="G63" s="255"/>
      <c r="H63" s="272"/>
      <c r="I63" s="312"/>
      <c r="J63" s="255"/>
      <c r="K63" s="272"/>
      <c r="L63" s="312"/>
      <c r="M63" s="282"/>
      <c r="N63" s="270"/>
      <c r="O63" s="312"/>
      <c r="P63" s="282"/>
      <c r="Q63" s="270"/>
      <c r="R63" s="302"/>
      <c r="S63" s="255"/>
      <c r="T63" s="272">
        <v>15</v>
      </c>
      <c r="U63" s="312">
        <v>2</v>
      </c>
    </row>
    <row r="64" spans="1:21" s="10" customFormat="1" ht="15">
      <c r="A64" s="254" t="s">
        <v>201</v>
      </c>
      <c r="B64" s="284">
        <f t="shared" si="9"/>
        <v>15</v>
      </c>
      <c r="C64" s="281">
        <f t="shared" si="10"/>
        <v>2</v>
      </c>
      <c r="D64" s="269"/>
      <c r="E64" s="270"/>
      <c r="F64" s="302"/>
      <c r="G64" s="255"/>
      <c r="H64" s="272"/>
      <c r="I64" s="294"/>
      <c r="J64" s="256"/>
      <c r="K64" s="272">
        <v>15</v>
      </c>
      <c r="L64" s="312">
        <v>2</v>
      </c>
      <c r="M64" s="282"/>
      <c r="N64" s="270"/>
      <c r="O64" s="312"/>
      <c r="P64" s="282"/>
      <c r="Q64" s="270"/>
      <c r="R64" s="302"/>
      <c r="S64" s="255"/>
      <c r="T64" s="272"/>
      <c r="U64" s="312"/>
    </row>
    <row r="65" spans="1:21" s="10" customFormat="1" ht="15">
      <c r="A65" s="254" t="s">
        <v>202</v>
      </c>
      <c r="B65" s="284">
        <f t="shared" si="9"/>
        <v>15</v>
      </c>
      <c r="C65" s="281">
        <f t="shared" si="10"/>
        <v>1</v>
      </c>
      <c r="D65" s="269"/>
      <c r="E65" s="270"/>
      <c r="F65" s="303"/>
      <c r="G65" s="256"/>
      <c r="H65" s="280"/>
      <c r="I65" s="294"/>
      <c r="J65" s="255"/>
      <c r="K65" s="272"/>
      <c r="L65" s="312"/>
      <c r="M65" s="282">
        <v>15</v>
      </c>
      <c r="N65" s="270"/>
      <c r="O65" s="312">
        <v>1</v>
      </c>
      <c r="P65" s="282"/>
      <c r="Q65" s="255"/>
      <c r="R65" s="255"/>
      <c r="S65" s="255"/>
      <c r="T65" s="315"/>
      <c r="U65" s="312"/>
    </row>
    <row r="66" spans="1:21" s="10" customFormat="1" ht="15">
      <c r="A66" s="254" t="s">
        <v>203</v>
      </c>
      <c r="B66" s="284">
        <f t="shared" si="9"/>
        <v>15</v>
      </c>
      <c r="C66" s="281">
        <f t="shared" si="10"/>
        <v>2</v>
      </c>
      <c r="D66" s="269"/>
      <c r="E66" s="270"/>
      <c r="F66" s="303"/>
      <c r="G66" s="256"/>
      <c r="H66" s="280"/>
      <c r="I66" s="294"/>
      <c r="J66" s="256"/>
      <c r="K66" s="313"/>
      <c r="L66" s="294"/>
      <c r="M66" s="282"/>
      <c r="N66" s="270"/>
      <c r="O66" s="312"/>
      <c r="P66" s="340"/>
      <c r="Q66" s="270"/>
      <c r="R66" s="302"/>
      <c r="S66" s="255"/>
      <c r="T66" s="315">
        <v>15</v>
      </c>
      <c r="U66" s="312">
        <v>2</v>
      </c>
    </row>
    <row r="67" spans="1:21" s="10" customFormat="1" ht="15">
      <c r="A67" s="254" t="s">
        <v>215</v>
      </c>
      <c r="B67" s="284">
        <f t="shared" si="9"/>
        <v>15</v>
      </c>
      <c r="C67" s="281">
        <f t="shared" si="10"/>
        <v>2</v>
      </c>
      <c r="D67" s="324"/>
      <c r="E67" s="325"/>
      <c r="F67" s="303"/>
      <c r="G67" s="256"/>
      <c r="H67" s="280"/>
      <c r="I67" s="294"/>
      <c r="J67" s="256"/>
      <c r="K67" s="303"/>
      <c r="L67" s="294"/>
      <c r="M67" s="326"/>
      <c r="N67" s="325"/>
      <c r="O67" s="294"/>
      <c r="P67" s="303"/>
      <c r="Q67" s="325"/>
      <c r="R67" s="303"/>
      <c r="S67" s="256"/>
      <c r="T67" s="303">
        <v>15</v>
      </c>
      <c r="U67" s="294">
        <v>2</v>
      </c>
    </row>
    <row r="68" spans="1:21" s="10" customFormat="1" ht="15">
      <c r="A68" s="254" t="s">
        <v>216</v>
      </c>
      <c r="B68" s="284">
        <f t="shared" si="9"/>
        <v>15</v>
      </c>
      <c r="C68" s="281">
        <f t="shared" si="10"/>
        <v>5</v>
      </c>
      <c r="D68" s="324"/>
      <c r="E68" s="325"/>
      <c r="F68" s="303"/>
      <c r="G68" s="256"/>
      <c r="H68" s="280"/>
      <c r="I68" s="294"/>
      <c r="J68" s="256"/>
      <c r="K68" s="303"/>
      <c r="L68" s="294"/>
      <c r="M68" s="326"/>
      <c r="N68" s="325"/>
      <c r="O68" s="294"/>
      <c r="P68" s="303"/>
      <c r="Q68" s="325">
        <v>15</v>
      </c>
      <c r="R68" s="303">
        <v>5</v>
      </c>
      <c r="S68" s="256"/>
      <c r="T68" s="303"/>
      <c r="U68" s="294"/>
    </row>
    <row r="69" spans="1:21" s="10" customFormat="1" ht="15">
      <c r="A69" s="254" t="s">
        <v>226</v>
      </c>
      <c r="B69" s="284"/>
      <c r="C69" s="281"/>
      <c r="D69" s="324"/>
      <c r="E69" s="325"/>
      <c r="F69" s="303"/>
      <c r="G69" s="256"/>
      <c r="H69" s="280"/>
      <c r="I69" s="294"/>
      <c r="J69" s="256"/>
      <c r="K69" s="303"/>
      <c r="L69" s="294"/>
      <c r="M69" s="326"/>
      <c r="N69" s="325">
        <v>15</v>
      </c>
      <c r="O69" s="294">
        <v>1</v>
      </c>
      <c r="P69" s="303"/>
      <c r="Q69" s="325"/>
      <c r="R69" s="303"/>
      <c r="S69" s="256"/>
      <c r="T69" s="303"/>
      <c r="U69" s="294"/>
    </row>
    <row r="70" spans="1:21" s="10" customFormat="1" ht="15">
      <c r="A70" s="254" t="s">
        <v>217</v>
      </c>
      <c r="B70" s="284">
        <f t="shared" si="9"/>
        <v>15</v>
      </c>
      <c r="C70" s="281">
        <f t="shared" si="10"/>
        <v>2</v>
      </c>
      <c r="D70" s="324"/>
      <c r="E70" s="325"/>
      <c r="F70" s="303"/>
      <c r="G70" s="256"/>
      <c r="H70" s="280"/>
      <c r="I70" s="294"/>
      <c r="J70" s="256"/>
      <c r="K70" s="303"/>
      <c r="L70" s="294"/>
      <c r="M70" s="326"/>
      <c r="N70" s="325"/>
      <c r="O70" s="294"/>
      <c r="P70" s="303"/>
      <c r="Q70" s="325"/>
      <c r="R70" s="303"/>
      <c r="S70" s="256"/>
      <c r="T70" s="303">
        <v>15</v>
      </c>
      <c r="U70" s="294">
        <v>2</v>
      </c>
    </row>
    <row r="71" spans="1:21" s="10" customFormat="1" ht="16.5" thickBot="1">
      <c r="A71" s="253" t="s">
        <v>174</v>
      </c>
      <c r="B71" s="322">
        <f>SUM(B57:B70)</f>
        <v>225</v>
      </c>
      <c r="C71" s="322">
        <f aca="true" t="shared" si="11" ref="C71:U71">SUM(C57:C70)</f>
        <v>31</v>
      </c>
      <c r="D71" s="322">
        <f t="shared" si="11"/>
        <v>0</v>
      </c>
      <c r="E71" s="322">
        <f t="shared" si="11"/>
        <v>0</v>
      </c>
      <c r="F71" s="322">
        <f t="shared" si="11"/>
        <v>0</v>
      </c>
      <c r="G71" s="322">
        <f t="shared" si="11"/>
        <v>0</v>
      </c>
      <c r="H71" s="322">
        <f t="shared" si="11"/>
        <v>0</v>
      </c>
      <c r="I71" s="322">
        <f t="shared" si="11"/>
        <v>0</v>
      </c>
      <c r="J71" s="322">
        <f t="shared" si="11"/>
        <v>15</v>
      </c>
      <c r="K71" s="322">
        <f t="shared" si="11"/>
        <v>45</v>
      </c>
      <c r="L71" s="322">
        <f t="shared" si="11"/>
        <v>8</v>
      </c>
      <c r="M71" s="322">
        <f t="shared" si="11"/>
        <v>30</v>
      </c>
      <c r="N71" s="322">
        <f t="shared" si="11"/>
        <v>15</v>
      </c>
      <c r="O71" s="342">
        <f t="shared" si="11"/>
        <v>3</v>
      </c>
      <c r="P71" s="339">
        <f t="shared" si="11"/>
        <v>0</v>
      </c>
      <c r="Q71" s="322">
        <f t="shared" si="11"/>
        <v>15</v>
      </c>
      <c r="R71" s="322">
        <f t="shared" si="11"/>
        <v>5</v>
      </c>
      <c r="S71" s="322">
        <f t="shared" si="11"/>
        <v>45</v>
      </c>
      <c r="T71" s="322">
        <f t="shared" si="11"/>
        <v>75</v>
      </c>
      <c r="U71" s="322">
        <f t="shared" si="11"/>
        <v>16</v>
      </c>
    </row>
    <row r="72" spans="1:21" s="126" customFormat="1" ht="13.5" thickBot="1">
      <c r="A72" s="242" t="s">
        <v>140</v>
      </c>
      <c r="B72" s="244">
        <f aca="true" t="shared" si="12" ref="B72:U72">SUM(B29+B38+B45+B55+B71)</f>
        <v>1279</v>
      </c>
      <c r="C72" s="244">
        <f t="shared" si="12"/>
        <v>159</v>
      </c>
      <c r="D72" s="244">
        <f t="shared" si="12"/>
        <v>165</v>
      </c>
      <c r="E72" s="244">
        <f t="shared" si="12"/>
        <v>45</v>
      </c>
      <c r="F72" s="244">
        <f t="shared" si="12"/>
        <v>30</v>
      </c>
      <c r="G72" s="244">
        <f t="shared" si="12"/>
        <v>165</v>
      </c>
      <c r="H72" s="244">
        <f t="shared" si="12"/>
        <v>49</v>
      </c>
      <c r="I72" s="244">
        <f t="shared" si="12"/>
        <v>30</v>
      </c>
      <c r="J72" s="244">
        <f t="shared" si="12"/>
        <v>135</v>
      </c>
      <c r="K72" s="244">
        <f t="shared" si="12"/>
        <v>105</v>
      </c>
      <c r="L72" s="244">
        <f t="shared" si="12"/>
        <v>24</v>
      </c>
      <c r="M72" s="244">
        <f t="shared" si="12"/>
        <v>195</v>
      </c>
      <c r="N72" s="244">
        <f t="shared" si="12"/>
        <v>60</v>
      </c>
      <c r="O72" s="244">
        <f t="shared" si="12"/>
        <v>26</v>
      </c>
      <c r="P72" s="341">
        <f t="shared" si="12"/>
        <v>90</v>
      </c>
      <c r="Q72" s="244">
        <f t="shared" si="12"/>
        <v>50</v>
      </c>
      <c r="R72" s="244">
        <f t="shared" si="12"/>
        <v>22</v>
      </c>
      <c r="S72" s="244">
        <f t="shared" si="12"/>
        <v>105</v>
      </c>
      <c r="T72" s="244">
        <f t="shared" si="12"/>
        <v>130</v>
      </c>
      <c r="U72" s="244">
        <f t="shared" si="12"/>
        <v>28</v>
      </c>
    </row>
    <row r="73" spans="1:20" s="10" customFormat="1" ht="12">
      <c r="A73" s="29"/>
      <c r="D73" s="100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</row>
    <row r="74" spans="1:21" s="10" customFormat="1" ht="15">
      <c r="A74" s="330" t="s">
        <v>218</v>
      </c>
      <c r="B74" s="331">
        <f>SUM(C74+D74+E74+G74+H74+J74+K74+M74+N74+P74+Q74+S74)</f>
        <v>210</v>
      </c>
      <c r="C74" s="332"/>
      <c r="D74" s="333"/>
      <c r="E74" s="333"/>
      <c r="F74" s="334"/>
      <c r="G74" s="333"/>
      <c r="H74" s="333"/>
      <c r="I74" s="334"/>
      <c r="J74" s="333">
        <v>50</v>
      </c>
      <c r="K74" s="333"/>
      <c r="L74" s="334">
        <v>5</v>
      </c>
      <c r="M74" s="333">
        <v>50</v>
      </c>
      <c r="N74" s="333"/>
      <c r="O74" s="334">
        <v>5</v>
      </c>
      <c r="P74" s="333">
        <v>50</v>
      </c>
      <c r="Q74" s="333"/>
      <c r="R74" s="334">
        <v>5</v>
      </c>
      <c r="S74" s="333">
        <v>60</v>
      </c>
      <c r="T74" s="335"/>
      <c r="U74" s="334">
        <v>5</v>
      </c>
    </row>
    <row r="75" spans="1:20" s="10" customFormat="1" ht="12">
      <c r="A75" s="29"/>
      <c r="D75" s="100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</row>
    <row r="76" spans="1:20" s="126" customFormat="1" ht="12.75">
      <c r="A76" s="116"/>
      <c r="B76"/>
      <c r="C76"/>
      <c r="D7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</row>
    <row r="77" spans="1:6" ht="12.75">
      <c r="A77" s="336" t="s">
        <v>220</v>
      </c>
      <c r="B77" s="320"/>
      <c r="C77" s="320"/>
      <c r="D77" s="343" t="s">
        <v>224</v>
      </c>
      <c r="E77" s="344" t="s">
        <v>225</v>
      </c>
      <c r="F77" s="344"/>
    </row>
    <row r="78" spans="1:4" ht="12.75">
      <c r="A78" s="93"/>
      <c r="D78" s="94"/>
    </row>
    <row r="79" spans="1:4" ht="12.75">
      <c r="A79" s="95" t="s">
        <v>125</v>
      </c>
      <c r="B79" s="96" t="s">
        <v>126</v>
      </c>
      <c r="C79" s="337"/>
      <c r="D79" s="337"/>
    </row>
    <row r="80" spans="1:4" ht="12.75">
      <c r="A80" s="321" t="s">
        <v>206</v>
      </c>
      <c r="B80" s="96">
        <f>SUM(B29)</f>
        <v>345</v>
      </c>
      <c r="C80" s="337"/>
      <c r="D80" s="338"/>
    </row>
    <row r="81" spans="1:4" ht="12.75">
      <c r="A81" s="321" t="s">
        <v>207</v>
      </c>
      <c r="B81" s="96">
        <f>SUM(B38)</f>
        <v>225</v>
      </c>
      <c r="C81" s="337"/>
      <c r="D81" s="338"/>
    </row>
    <row r="82" spans="1:4" ht="12.75">
      <c r="A82" s="97" t="s">
        <v>208</v>
      </c>
      <c r="B82" s="96">
        <f>SUM(B45)</f>
        <v>229</v>
      </c>
      <c r="C82" s="337"/>
      <c r="D82" s="338"/>
    </row>
    <row r="83" spans="1:4" ht="12.75">
      <c r="A83" s="97" t="s">
        <v>191</v>
      </c>
      <c r="B83" s="96">
        <f>SUM(B71)</f>
        <v>225</v>
      </c>
      <c r="C83" s="337"/>
      <c r="D83" s="338"/>
    </row>
    <row r="84" spans="3:4" ht="12.75">
      <c r="C84" s="58"/>
      <c r="D84" s="337"/>
    </row>
    <row r="85" spans="1:4" ht="12.75">
      <c r="A85" s="97" t="s">
        <v>133</v>
      </c>
      <c r="B85" s="96" t="s">
        <v>126</v>
      </c>
      <c r="C85" s="337"/>
      <c r="D85" s="337"/>
    </row>
    <row r="86" spans="1:4" ht="12.75">
      <c r="A86" s="99" t="s">
        <v>134</v>
      </c>
      <c r="B86" s="96">
        <f>SUM(D72+G72+J72+M72+P72+S72)</f>
        <v>855</v>
      </c>
      <c r="C86" s="337"/>
      <c r="D86" s="338"/>
    </row>
    <row r="87" spans="1:4" ht="12.75">
      <c r="A87" s="99" t="s">
        <v>135</v>
      </c>
      <c r="B87" s="96">
        <f>SUM(E72+H72+K72+N72+Q72+T72)</f>
        <v>439</v>
      </c>
      <c r="C87" s="337"/>
      <c r="D87" s="338"/>
    </row>
    <row r="88" spans="1:4" ht="12.75">
      <c r="A88" s="99" t="s">
        <v>218</v>
      </c>
      <c r="B88" s="96">
        <f>B74</f>
        <v>210</v>
      </c>
      <c r="C88" s="337"/>
      <c r="D88" s="338"/>
    </row>
    <row r="89" spans="1:4" ht="12.75">
      <c r="A89" s="354" t="s">
        <v>136</v>
      </c>
      <c r="B89" s="355">
        <f>SUM(B86:B88)</f>
        <v>1504</v>
      </c>
      <c r="C89" s="337"/>
      <c r="D89" s="338"/>
    </row>
    <row r="90" spans="1:3" ht="12.75">
      <c r="A90" s="356" t="s">
        <v>227</v>
      </c>
      <c r="B90" s="358" t="s">
        <v>228</v>
      </c>
      <c r="C90" s="358"/>
    </row>
    <row r="91" spans="1:3" ht="12.75">
      <c r="A91" s="357">
        <f>((B86+B87)*30)/100</f>
        <v>388.2</v>
      </c>
      <c r="B91" s="359">
        <f>(B87*100)/(B87+B86)</f>
        <v>33.925811437403404</v>
      </c>
      <c r="C91" s="360" t="s">
        <v>127</v>
      </c>
    </row>
  </sheetData>
  <sheetProtection/>
  <mergeCells count="8">
    <mergeCell ref="B90:C90"/>
    <mergeCell ref="A1:U1"/>
    <mergeCell ref="P15:Q15"/>
    <mergeCell ref="S15:T15"/>
    <mergeCell ref="D15:E15"/>
    <mergeCell ref="G15:H15"/>
    <mergeCell ref="J15:K15"/>
    <mergeCell ref="M15:N15"/>
  </mergeCells>
  <printOptions/>
  <pageMargins left="0.7874015748031497" right="0.3937007874015748" top="0.3937007874015748" bottom="0.3937007874015748" header="0.31496062992125984" footer="0.31496062992125984"/>
  <pageSetup fitToHeight="1" fitToWidth="1" horizontalDpi="300" verticalDpi="300" orientation="landscape" paperSize="9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5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63.57421875" style="0" customWidth="1"/>
  </cols>
  <sheetData>
    <row r="1" spans="2:16" ht="12.75">
      <c r="B1" s="116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7"/>
      <c r="P1" s="116"/>
    </row>
    <row r="2" spans="2:16" ht="12.75">
      <c r="B2" s="116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7"/>
      <c r="P2" s="116"/>
    </row>
    <row r="3" spans="2:16" ht="12.75">
      <c r="B3" s="116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7"/>
      <c r="P3" s="116"/>
    </row>
    <row r="4" spans="2:16" ht="12.75">
      <c r="B4" s="116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7"/>
      <c r="P4" s="116"/>
    </row>
    <row r="5" spans="2:16" ht="12.75">
      <c r="B5" s="116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7"/>
      <c r="P5" s="116"/>
    </row>
    <row r="6" spans="2:16" ht="12.75">
      <c r="B6" s="116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7"/>
      <c r="P6" s="116"/>
    </row>
    <row r="7" spans="1:16" ht="12.75">
      <c r="A7" s="116"/>
      <c r="B7" s="116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7"/>
      <c r="P7" s="116"/>
    </row>
    <row r="8" spans="1:16" ht="15.75">
      <c r="A8" s="127" t="s">
        <v>73</v>
      </c>
      <c r="B8" s="128" t="s">
        <v>4</v>
      </c>
      <c r="C8" s="119"/>
      <c r="D8" s="119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7"/>
      <c r="P8" s="116"/>
    </row>
    <row r="9" spans="1:16" ht="12.75">
      <c r="A9" s="115"/>
      <c r="B9" s="128" t="s">
        <v>5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7"/>
      <c r="P9" s="116"/>
    </row>
    <row r="10" spans="1:16" ht="12.75">
      <c r="A10" s="115" t="s">
        <v>161</v>
      </c>
      <c r="B10" s="119" t="s">
        <v>112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7"/>
      <c r="P10" s="116"/>
    </row>
    <row r="11" spans="1:16" ht="12.75">
      <c r="A11" s="115"/>
      <c r="B11" s="119" t="s">
        <v>113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7"/>
      <c r="P11" s="116"/>
    </row>
    <row r="12" spans="1:16" ht="13.5" thickBot="1">
      <c r="A12" s="115"/>
      <c r="B12" s="115"/>
      <c r="C12" s="130"/>
      <c r="D12" s="130"/>
      <c r="E12" s="130"/>
      <c r="F12" s="115"/>
      <c r="G12" s="115"/>
      <c r="H12" s="115"/>
      <c r="I12" s="115"/>
      <c r="J12" s="115"/>
      <c r="K12" s="115"/>
      <c r="L12" s="115"/>
      <c r="M12" s="115"/>
      <c r="N12" s="115"/>
      <c r="O12" s="117"/>
      <c r="P12" s="116"/>
    </row>
    <row r="13" spans="1:16" ht="12.75">
      <c r="A13" s="132" t="s">
        <v>6</v>
      </c>
      <c r="B13" s="137" t="s">
        <v>7</v>
      </c>
      <c r="C13" s="199" t="s">
        <v>8</v>
      </c>
      <c r="D13" s="200"/>
      <c r="E13" s="201" t="s">
        <v>9</v>
      </c>
      <c r="F13" s="202"/>
      <c r="G13" s="203" t="s">
        <v>10</v>
      </c>
      <c r="H13" s="120"/>
      <c r="I13" s="201" t="s">
        <v>11</v>
      </c>
      <c r="J13" s="202"/>
      <c r="K13" s="203" t="s">
        <v>12</v>
      </c>
      <c r="L13" s="120"/>
      <c r="M13" s="201" t="s">
        <v>13</v>
      </c>
      <c r="N13" s="202"/>
      <c r="O13" s="149" t="s">
        <v>14</v>
      </c>
      <c r="P13" s="120" t="s">
        <v>15</v>
      </c>
    </row>
    <row r="14" spans="1:16" ht="13.5" thickBot="1">
      <c r="A14" s="133" t="s">
        <v>16</v>
      </c>
      <c r="B14" s="138" t="s">
        <v>17</v>
      </c>
      <c r="C14" s="141" t="s">
        <v>18</v>
      </c>
      <c r="D14" s="142" t="s">
        <v>19</v>
      </c>
      <c r="E14" s="131" t="s">
        <v>18</v>
      </c>
      <c r="F14" s="143" t="s">
        <v>19</v>
      </c>
      <c r="G14" s="144" t="s">
        <v>18</v>
      </c>
      <c r="H14" s="145" t="s">
        <v>19</v>
      </c>
      <c r="I14" s="129" t="s">
        <v>18</v>
      </c>
      <c r="J14" s="146" t="s">
        <v>19</v>
      </c>
      <c r="K14" s="147" t="s">
        <v>18</v>
      </c>
      <c r="L14" s="148" t="s">
        <v>19</v>
      </c>
      <c r="M14" s="129" t="s">
        <v>18</v>
      </c>
      <c r="N14" s="146" t="s">
        <v>19</v>
      </c>
      <c r="O14" s="150"/>
      <c r="P14" s="121"/>
    </row>
    <row r="15" spans="1:16" ht="12.75">
      <c r="A15" s="161" t="s">
        <v>20</v>
      </c>
      <c r="B15" s="162">
        <f>SUM(B16:B23)</f>
        <v>435</v>
      </c>
      <c r="C15" s="204"/>
      <c r="D15" s="205"/>
      <c r="E15" s="206"/>
      <c r="F15" s="207"/>
      <c r="G15" s="208"/>
      <c r="H15" s="209"/>
      <c r="I15" s="210"/>
      <c r="J15" s="207"/>
      <c r="K15" s="208"/>
      <c r="L15" s="209"/>
      <c r="M15" s="210"/>
      <c r="N15" s="207"/>
      <c r="O15" s="163"/>
      <c r="P15" s="164"/>
    </row>
    <row r="16" spans="1:16" ht="12.75">
      <c r="A16" s="134" t="s">
        <v>21</v>
      </c>
      <c r="B16" s="139">
        <f aca="true" t="shared" si="0" ref="B16:B22">SUM(C16:N16)</f>
        <v>216</v>
      </c>
      <c r="C16" s="211"/>
      <c r="D16" s="212">
        <v>36</v>
      </c>
      <c r="E16" s="213"/>
      <c r="F16" s="214">
        <v>36</v>
      </c>
      <c r="G16" s="211"/>
      <c r="H16" s="212">
        <v>36</v>
      </c>
      <c r="I16" s="213"/>
      <c r="J16" s="214">
        <v>36</v>
      </c>
      <c r="K16" s="211"/>
      <c r="L16" s="212">
        <v>36</v>
      </c>
      <c r="M16" s="213"/>
      <c r="N16" s="214">
        <v>36</v>
      </c>
      <c r="O16" s="151" t="s">
        <v>22</v>
      </c>
      <c r="P16" s="122" t="s">
        <v>23</v>
      </c>
    </row>
    <row r="17" spans="1:16" ht="12.75">
      <c r="A17" s="134" t="s">
        <v>24</v>
      </c>
      <c r="B17" s="139">
        <f t="shared" si="0"/>
        <v>108</v>
      </c>
      <c r="C17" s="211"/>
      <c r="D17" s="212">
        <v>18</v>
      </c>
      <c r="E17" s="213"/>
      <c r="F17" s="214">
        <v>18</v>
      </c>
      <c r="G17" s="211"/>
      <c r="H17" s="212">
        <v>18</v>
      </c>
      <c r="I17" s="213"/>
      <c r="J17" s="214">
        <v>18</v>
      </c>
      <c r="K17" s="211"/>
      <c r="L17" s="212">
        <v>18</v>
      </c>
      <c r="M17" s="213"/>
      <c r="N17" s="214">
        <v>18</v>
      </c>
      <c r="O17" s="151" t="s">
        <v>22</v>
      </c>
      <c r="P17" s="122" t="s">
        <v>23</v>
      </c>
    </row>
    <row r="18" spans="1:16" ht="12.75">
      <c r="A18" s="134" t="s">
        <v>25</v>
      </c>
      <c r="B18" s="139">
        <f t="shared" si="0"/>
        <v>27</v>
      </c>
      <c r="C18" s="211">
        <v>27</v>
      </c>
      <c r="D18" s="212"/>
      <c r="E18" s="213"/>
      <c r="F18" s="214"/>
      <c r="G18" s="211"/>
      <c r="H18" s="212"/>
      <c r="I18" s="213"/>
      <c r="J18" s="214"/>
      <c r="K18" s="211"/>
      <c r="L18" s="212"/>
      <c r="M18" s="213"/>
      <c r="N18" s="214"/>
      <c r="O18" s="151"/>
      <c r="P18" s="122" t="s">
        <v>26</v>
      </c>
    </row>
    <row r="19" spans="1:16" ht="12.75">
      <c r="A19" s="134" t="s">
        <v>27</v>
      </c>
      <c r="B19" s="139">
        <f t="shared" si="0"/>
        <v>18</v>
      </c>
      <c r="C19" s="211">
        <v>12</v>
      </c>
      <c r="D19" s="212">
        <v>6</v>
      </c>
      <c r="E19" s="213"/>
      <c r="F19" s="214"/>
      <c r="G19" s="211"/>
      <c r="H19" s="212"/>
      <c r="I19" s="213"/>
      <c r="J19" s="214"/>
      <c r="K19" s="211"/>
      <c r="L19" s="212"/>
      <c r="M19" s="213"/>
      <c r="N19" s="214"/>
      <c r="O19" s="151" t="s">
        <v>26</v>
      </c>
      <c r="P19" s="122" t="s">
        <v>26</v>
      </c>
    </row>
    <row r="20" spans="1:16" ht="12.75">
      <c r="A20" s="134" t="s">
        <v>28</v>
      </c>
      <c r="B20" s="139">
        <f t="shared" si="0"/>
        <v>18</v>
      </c>
      <c r="C20" s="211">
        <v>12</v>
      </c>
      <c r="D20" s="212">
        <v>6</v>
      </c>
      <c r="E20" s="213"/>
      <c r="F20" s="214"/>
      <c r="G20" s="211"/>
      <c r="H20" s="212"/>
      <c r="I20" s="213"/>
      <c r="J20" s="214"/>
      <c r="K20" s="211"/>
      <c r="L20" s="212"/>
      <c r="M20" s="213"/>
      <c r="N20" s="214"/>
      <c r="O20" s="151" t="s">
        <v>26</v>
      </c>
      <c r="P20" s="122" t="s">
        <v>26</v>
      </c>
    </row>
    <row r="21" spans="1:16" ht="12.75">
      <c r="A21" s="134" t="s">
        <v>31</v>
      </c>
      <c r="B21" s="139">
        <f t="shared" si="0"/>
        <v>18</v>
      </c>
      <c r="C21" s="211">
        <v>12</v>
      </c>
      <c r="D21" s="212">
        <v>6</v>
      </c>
      <c r="E21" s="213"/>
      <c r="F21" s="214"/>
      <c r="G21" s="211"/>
      <c r="H21" s="212"/>
      <c r="I21" s="213"/>
      <c r="J21" s="214"/>
      <c r="K21" s="211"/>
      <c r="L21" s="212"/>
      <c r="M21" s="213"/>
      <c r="N21" s="214"/>
      <c r="O21" s="151" t="s">
        <v>26</v>
      </c>
      <c r="P21" s="122"/>
    </row>
    <row r="22" spans="1:16" ht="12.75">
      <c r="A22" s="134" t="s">
        <v>32</v>
      </c>
      <c r="B22" s="139">
        <f t="shared" si="0"/>
        <v>12</v>
      </c>
      <c r="C22" s="211">
        <v>12</v>
      </c>
      <c r="D22" s="212"/>
      <c r="E22" s="213"/>
      <c r="F22" s="214"/>
      <c r="G22" s="211"/>
      <c r="H22" s="212"/>
      <c r="I22" s="213"/>
      <c r="J22" s="214"/>
      <c r="K22" s="211"/>
      <c r="L22" s="212"/>
      <c r="M22" s="213"/>
      <c r="N22" s="214"/>
      <c r="O22" s="151" t="s">
        <v>26</v>
      </c>
      <c r="P22" s="122"/>
    </row>
    <row r="23" spans="1:16" ht="12.75">
      <c r="A23" s="134" t="s">
        <v>29</v>
      </c>
      <c r="B23" s="139">
        <f>SUM(C23:N23)</f>
        <v>18</v>
      </c>
      <c r="C23" s="211"/>
      <c r="D23" s="212"/>
      <c r="E23" s="213">
        <v>9</v>
      </c>
      <c r="F23" s="214">
        <v>9</v>
      </c>
      <c r="G23" s="211"/>
      <c r="H23" s="212"/>
      <c r="I23" s="213"/>
      <c r="J23" s="214"/>
      <c r="K23" s="211"/>
      <c r="L23" s="212"/>
      <c r="M23" s="213"/>
      <c r="N23" s="214"/>
      <c r="O23" s="151" t="s">
        <v>30</v>
      </c>
      <c r="P23" s="122"/>
    </row>
    <row r="24" spans="1:16" ht="12.75">
      <c r="A24" s="157" t="s">
        <v>33</v>
      </c>
      <c r="B24" s="158">
        <f>SUM(B25:B36)</f>
        <v>387</v>
      </c>
      <c r="C24" s="215"/>
      <c r="D24" s="216"/>
      <c r="E24" s="217"/>
      <c r="F24" s="218"/>
      <c r="G24" s="215"/>
      <c r="H24" s="216"/>
      <c r="I24" s="217"/>
      <c r="J24" s="218"/>
      <c r="K24" s="215"/>
      <c r="L24" s="216"/>
      <c r="M24" s="217"/>
      <c r="N24" s="218"/>
      <c r="O24" s="159"/>
      <c r="P24" s="160"/>
    </row>
    <row r="25" spans="1:16" ht="12.75">
      <c r="A25" s="134" t="s">
        <v>38</v>
      </c>
      <c r="B25" s="139">
        <f aca="true" t="shared" si="1" ref="B25:B36">SUM(C25:N25)</f>
        <v>36</v>
      </c>
      <c r="C25" s="211">
        <v>18</v>
      </c>
      <c r="D25" s="212">
        <v>18</v>
      </c>
      <c r="E25" s="213"/>
      <c r="F25" s="214"/>
      <c r="G25" s="211"/>
      <c r="H25" s="212"/>
      <c r="I25" s="213"/>
      <c r="J25" s="214"/>
      <c r="K25" s="211"/>
      <c r="L25" s="212"/>
      <c r="M25" s="213"/>
      <c r="N25" s="214"/>
      <c r="O25" s="151" t="s">
        <v>26</v>
      </c>
      <c r="P25" s="122" t="s">
        <v>26</v>
      </c>
    </row>
    <row r="26" spans="1:16" ht="12.75">
      <c r="A26" s="134" t="s">
        <v>39</v>
      </c>
      <c r="B26" s="139">
        <f t="shared" si="1"/>
        <v>36</v>
      </c>
      <c r="C26" s="211">
        <v>9</v>
      </c>
      <c r="D26" s="212">
        <v>27</v>
      </c>
      <c r="E26" s="213"/>
      <c r="F26" s="214"/>
      <c r="G26" s="211"/>
      <c r="H26" s="212"/>
      <c r="I26" s="213"/>
      <c r="J26" s="214"/>
      <c r="K26" s="211"/>
      <c r="L26" s="212"/>
      <c r="M26" s="213"/>
      <c r="N26" s="214"/>
      <c r="O26" s="151" t="s">
        <v>26</v>
      </c>
      <c r="P26" s="122" t="s">
        <v>26</v>
      </c>
    </row>
    <row r="27" spans="1:16" ht="12.75">
      <c r="A27" s="134" t="s">
        <v>37</v>
      </c>
      <c r="B27" s="139">
        <f t="shared" si="1"/>
        <v>36</v>
      </c>
      <c r="C27" s="211"/>
      <c r="D27" s="212"/>
      <c r="E27" s="213">
        <v>18</v>
      </c>
      <c r="F27" s="214">
        <v>18</v>
      </c>
      <c r="G27" s="211"/>
      <c r="H27" s="212"/>
      <c r="I27" s="213"/>
      <c r="J27" s="214"/>
      <c r="K27" s="211"/>
      <c r="L27" s="212"/>
      <c r="M27" s="213"/>
      <c r="N27" s="214"/>
      <c r="O27" s="151" t="s">
        <v>30</v>
      </c>
      <c r="P27" s="122" t="s">
        <v>30</v>
      </c>
    </row>
    <row r="28" spans="1:16" ht="12.75">
      <c r="A28" s="134" t="s">
        <v>36</v>
      </c>
      <c r="B28" s="139">
        <f t="shared" si="1"/>
        <v>18</v>
      </c>
      <c r="C28" s="211"/>
      <c r="D28" s="212"/>
      <c r="E28" s="213">
        <v>18</v>
      </c>
      <c r="F28" s="214"/>
      <c r="G28" s="211"/>
      <c r="H28" s="212"/>
      <c r="I28" s="213"/>
      <c r="J28" s="214"/>
      <c r="K28" s="211"/>
      <c r="L28" s="212"/>
      <c r="M28" s="213"/>
      <c r="N28" s="214"/>
      <c r="O28" s="151"/>
      <c r="P28" s="122" t="s">
        <v>30</v>
      </c>
    </row>
    <row r="29" spans="1:16" ht="12.75">
      <c r="A29" s="134" t="s">
        <v>45</v>
      </c>
      <c r="B29" s="139">
        <f t="shared" si="1"/>
        <v>18</v>
      </c>
      <c r="C29" s="211"/>
      <c r="D29" s="212"/>
      <c r="E29" s="213">
        <v>12</v>
      </c>
      <c r="F29" s="214">
        <v>6</v>
      </c>
      <c r="G29" s="211"/>
      <c r="H29" s="212"/>
      <c r="I29" s="213"/>
      <c r="J29" s="214"/>
      <c r="K29" s="211"/>
      <c r="L29" s="212"/>
      <c r="M29" s="213"/>
      <c r="N29" s="214"/>
      <c r="O29" s="151" t="s">
        <v>30</v>
      </c>
      <c r="P29" s="122"/>
    </row>
    <row r="30" spans="1:16" ht="12.75">
      <c r="A30" s="134" t="s">
        <v>41</v>
      </c>
      <c r="B30" s="139">
        <f t="shared" si="1"/>
        <v>18</v>
      </c>
      <c r="C30" s="211"/>
      <c r="D30" s="212"/>
      <c r="E30" s="213">
        <v>18</v>
      </c>
      <c r="F30" s="214"/>
      <c r="G30" s="211"/>
      <c r="H30" s="212"/>
      <c r="I30" s="213"/>
      <c r="J30" s="214"/>
      <c r="K30" s="211"/>
      <c r="L30" s="212"/>
      <c r="M30" s="213"/>
      <c r="N30" s="214"/>
      <c r="O30" s="151"/>
      <c r="P30" s="122" t="s">
        <v>30</v>
      </c>
    </row>
    <row r="31" spans="1:16" ht="12.75">
      <c r="A31" s="134" t="s">
        <v>42</v>
      </c>
      <c r="B31" s="139">
        <f t="shared" si="1"/>
        <v>18</v>
      </c>
      <c r="C31" s="211"/>
      <c r="D31" s="212"/>
      <c r="E31" s="213">
        <v>18</v>
      </c>
      <c r="F31" s="214"/>
      <c r="G31" s="211"/>
      <c r="H31" s="212"/>
      <c r="I31" s="213"/>
      <c r="J31" s="214"/>
      <c r="K31" s="211"/>
      <c r="L31" s="212"/>
      <c r="M31" s="213"/>
      <c r="N31" s="214"/>
      <c r="O31" s="151"/>
      <c r="P31" s="122" t="s">
        <v>30</v>
      </c>
    </row>
    <row r="32" spans="1:16" ht="12.75">
      <c r="A32" s="134" t="s">
        <v>34</v>
      </c>
      <c r="B32" s="139">
        <f t="shared" si="1"/>
        <v>36</v>
      </c>
      <c r="C32" s="211"/>
      <c r="D32" s="212"/>
      <c r="E32" s="213"/>
      <c r="F32" s="214"/>
      <c r="G32" s="211">
        <v>18</v>
      </c>
      <c r="H32" s="212">
        <v>18</v>
      </c>
      <c r="I32" s="213"/>
      <c r="J32" s="214"/>
      <c r="K32" s="211"/>
      <c r="L32" s="212"/>
      <c r="M32" s="213"/>
      <c r="N32" s="214"/>
      <c r="O32" s="151" t="s">
        <v>35</v>
      </c>
      <c r="P32" s="122" t="s">
        <v>35</v>
      </c>
    </row>
    <row r="33" spans="1:16" ht="12.75">
      <c r="A33" s="134" t="s">
        <v>40</v>
      </c>
      <c r="B33" s="139">
        <f t="shared" si="1"/>
        <v>27</v>
      </c>
      <c r="C33" s="211"/>
      <c r="D33" s="212"/>
      <c r="E33" s="213"/>
      <c r="F33" s="214"/>
      <c r="G33" s="211">
        <v>18</v>
      </c>
      <c r="H33" s="212">
        <v>9</v>
      </c>
      <c r="I33" s="213"/>
      <c r="J33" s="214"/>
      <c r="K33" s="211"/>
      <c r="L33" s="212"/>
      <c r="M33" s="213"/>
      <c r="N33" s="214"/>
      <c r="O33" s="151" t="s">
        <v>35</v>
      </c>
      <c r="P33" s="122" t="s">
        <v>35</v>
      </c>
    </row>
    <row r="34" spans="1:16" ht="12.75">
      <c r="A34" s="134" t="s">
        <v>46</v>
      </c>
      <c r="B34" s="139">
        <f t="shared" si="1"/>
        <v>54</v>
      </c>
      <c r="C34" s="211"/>
      <c r="D34" s="212"/>
      <c r="E34" s="213"/>
      <c r="F34" s="214"/>
      <c r="G34" s="211">
        <v>27</v>
      </c>
      <c r="H34" s="212"/>
      <c r="I34" s="213">
        <v>27</v>
      </c>
      <c r="J34" s="214"/>
      <c r="K34" s="211"/>
      <c r="L34" s="212"/>
      <c r="M34" s="213"/>
      <c r="N34" s="214"/>
      <c r="O34" s="151"/>
      <c r="P34" s="122" t="s">
        <v>44</v>
      </c>
    </row>
    <row r="35" spans="1:16" ht="12.75">
      <c r="A35" s="134" t="s">
        <v>43</v>
      </c>
      <c r="B35" s="139">
        <f t="shared" si="1"/>
        <v>36</v>
      </c>
      <c r="C35" s="211"/>
      <c r="D35" s="212"/>
      <c r="E35" s="213"/>
      <c r="F35" s="214"/>
      <c r="G35" s="211"/>
      <c r="H35" s="212"/>
      <c r="I35" s="213">
        <v>27</v>
      </c>
      <c r="J35" s="214">
        <v>9</v>
      </c>
      <c r="K35" s="211"/>
      <c r="L35" s="212"/>
      <c r="M35" s="213"/>
      <c r="N35" s="214"/>
      <c r="O35" s="151" t="s">
        <v>44</v>
      </c>
      <c r="P35" s="122" t="s">
        <v>44</v>
      </c>
    </row>
    <row r="36" spans="1:16" ht="12.75">
      <c r="A36" s="134" t="s">
        <v>47</v>
      </c>
      <c r="B36" s="139">
        <f t="shared" si="1"/>
        <v>54</v>
      </c>
      <c r="C36" s="211"/>
      <c r="D36" s="212"/>
      <c r="E36" s="213"/>
      <c r="F36" s="214"/>
      <c r="G36" s="211"/>
      <c r="H36" s="212"/>
      <c r="I36" s="213">
        <v>18</v>
      </c>
      <c r="J36" s="214">
        <v>9</v>
      </c>
      <c r="K36" s="211">
        <v>18</v>
      </c>
      <c r="L36" s="212">
        <v>9</v>
      </c>
      <c r="M36" s="213"/>
      <c r="N36" s="214"/>
      <c r="O36" s="151" t="s">
        <v>48</v>
      </c>
      <c r="P36" s="122" t="s">
        <v>49</v>
      </c>
    </row>
    <row r="37" spans="1:16" ht="12.75">
      <c r="A37" s="157" t="s">
        <v>75</v>
      </c>
      <c r="B37" s="158">
        <f>SUM(B38:B56)</f>
        <v>423</v>
      </c>
      <c r="C37" s="215"/>
      <c r="D37" s="216"/>
      <c r="E37" s="217"/>
      <c r="F37" s="218"/>
      <c r="G37" s="215"/>
      <c r="H37" s="216"/>
      <c r="I37" s="217"/>
      <c r="J37" s="218"/>
      <c r="K37" s="215"/>
      <c r="L37" s="216"/>
      <c r="M37" s="217"/>
      <c r="N37" s="218"/>
      <c r="O37" s="159"/>
      <c r="P37" s="160"/>
    </row>
    <row r="38" spans="1:16" ht="12.75">
      <c r="A38" s="134" t="s">
        <v>58</v>
      </c>
      <c r="B38" s="139">
        <f>SUM(C38:N38)</f>
        <v>18</v>
      </c>
      <c r="C38" s="211"/>
      <c r="D38" s="212"/>
      <c r="E38" s="213">
        <v>6</v>
      </c>
      <c r="F38" s="214">
        <v>12</v>
      </c>
      <c r="G38" s="211"/>
      <c r="H38" s="212"/>
      <c r="I38" s="213"/>
      <c r="J38" s="214"/>
      <c r="K38" s="211"/>
      <c r="L38" s="212"/>
      <c r="M38" s="213"/>
      <c r="N38" s="214"/>
      <c r="O38" s="151" t="s">
        <v>30</v>
      </c>
      <c r="P38" s="122"/>
    </row>
    <row r="39" spans="1:16" ht="12.75">
      <c r="A39" s="134" t="s">
        <v>61</v>
      </c>
      <c r="B39" s="139">
        <f>SUM(C39:N39)</f>
        <v>18</v>
      </c>
      <c r="C39" s="211"/>
      <c r="D39" s="212"/>
      <c r="E39" s="213">
        <v>9</v>
      </c>
      <c r="F39" s="214">
        <v>9</v>
      </c>
      <c r="G39" s="211"/>
      <c r="H39" s="212"/>
      <c r="I39" s="213"/>
      <c r="J39" s="214"/>
      <c r="K39" s="211"/>
      <c r="L39" s="212"/>
      <c r="M39" s="213"/>
      <c r="N39" s="214"/>
      <c r="O39" s="151" t="s">
        <v>30</v>
      </c>
      <c r="P39" s="122"/>
    </row>
    <row r="40" spans="1:16" ht="12.75">
      <c r="A40" s="134" t="s">
        <v>66</v>
      </c>
      <c r="B40" s="139">
        <f>SUM(C40:N40)</f>
        <v>18</v>
      </c>
      <c r="C40" s="211"/>
      <c r="D40" s="212"/>
      <c r="E40" s="213">
        <v>18</v>
      </c>
      <c r="F40" s="214"/>
      <c r="G40" s="211"/>
      <c r="H40" s="212"/>
      <c r="I40" s="213"/>
      <c r="J40" s="214"/>
      <c r="K40" s="211"/>
      <c r="L40" s="212"/>
      <c r="M40" s="213"/>
      <c r="N40" s="214"/>
      <c r="O40" s="151"/>
      <c r="P40" s="122" t="s">
        <v>30</v>
      </c>
    </row>
    <row r="41" spans="1:16" ht="12.75">
      <c r="A41" s="134" t="s">
        <v>59</v>
      </c>
      <c r="B41" s="139">
        <f>SUM(C41:N41)</f>
        <v>36</v>
      </c>
      <c r="C41" s="211"/>
      <c r="D41" s="212"/>
      <c r="E41" s="213"/>
      <c r="F41" s="214"/>
      <c r="G41" s="211">
        <v>18</v>
      </c>
      <c r="H41" s="212">
        <v>18</v>
      </c>
      <c r="I41" s="213"/>
      <c r="J41" s="214"/>
      <c r="K41" s="211"/>
      <c r="L41" s="212"/>
      <c r="M41" s="213"/>
      <c r="N41" s="214"/>
      <c r="O41" s="151" t="s">
        <v>35</v>
      </c>
      <c r="P41" s="122"/>
    </row>
    <row r="42" spans="1:16" ht="12.75">
      <c r="A42" s="134" t="s">
        <v>50</v>
      </c>
      <c r="B42" s="139">
        <f aca="true" t="shared" si="2" ref="B42:B55">SUM(C42:N42)</f>
        <v>18</v>
      </c>
      <c r="C42" s="211"/>
      <c r="D42" s="212"/>
      <c r="E42" s="213"/>
      <c r="F42" s="214"/>
      <c r="G42" s="211">
        <v>18</v>
      </c>
      <c r="H42" s="212"/>
      <c r="I42" s="213"/>
      <c r="J42" s="214"/>
      <c r="K42" s="211"/>
      <c r="L42" s="212"/>
      <c r="M42" s="213"/>
      <c r="N42" s="214"/>
      <c r="O42" s="151"/>
      <c r="P42" s="122" t="s">
        <v>35</v>
      </c>
    </row>
    <row r="43" spans="1:16" ht="12.75">
      <c r="A43" s="134" t="s">
        <v>56</v>
      </c>
      <c r="B43" s="139">
        <f>SUM(C43:N43)</f>
        <v>36</v>
      </c>
      <c r="C43" s="211"/>
      <c r="D43" s="212"/>
      <c r="E43" s="213"/>
      <c r="F43" s="214"/>
      <c r="G43" s="211">
        <v>27</v>
      </c>
      <c r="H43" s="212">
        <v>9</v>
      </c>
      <c r="I43" s="213"/>
      <c r="J43" s="214"/>
      <c r="K43" s="211"/>
      <c r="L43" s="212"/>
      <c r="M43" s="213"/>
      <c r="N43" s="214"/>
      <c r="O43" s="151" t="s">
        <v>35</v>
      </c>
      <c r="P43" s="122" t="s">
        <v>35</v>
      </c>
    </row>
    <row r="44" spans="1:16" ht="12.75">
      <c r="A44" s="134" t="s">
        <v>51</v>
      </c>
      <c r="B44" s="139">
        <f t="shared" si="2"/>
        <v>36</v>
      </c>
      <c r="C44" s="211"/>
      <c r="D44" s="212"/>
      <c r="E44" s="213"/>
      <c r="F44" s="214"/>
      <c r="G44" s="211"/>
      <c r="H44" s="212"/>
      <c r="I44" s="213">
        <v>18</v>
      </c>
      <c r="J44" s="214">
        <v>18</v>
      </c>
      <c r="K44" s="211"/>
      <c r="L44" s="212"/>
      <c r="M44" s="213"/>
      <c r="N44" s="214"/>
      <c r="O44" s="151" t="s">
        <v>44</v>
      </c>
      <c r="P44" s="122" t="s">
        <v>44</v>
      </c>
    </row>
    <row r="45" spans="1:16" ht="12.75">
      <c r="A45" s="134" t="s">
        <v>57</v>
      </c>
      <c r="B45" s="139">
        <f t="shared" si="2"/>
        <v>27</v>
      </c>
      <c r="C45" s="211"/>
      <c r="D45" s="212"/>
      <c r="E45" s="213"/>
      <c r="F45" s="214"/>
      <c r="G45" s="211"/>
      <c r="H45" s="212"/>
      <c r="I45" s="213">
        <v>18</v>
      </c>
      <c r="J45" s="214">
        <v>9</v>
      </c>
      <c r="K45" s="211"/>
      <c r="L45" s="212"/>
      <c r="M45" s="213"/>
      <c r="N45" s="214"/>
      <c r="O45" s="151" t="s">
        <v>44</v>
      </c>
      <c r="P45" s="122" t="s">
        <v>44</v>
      </c>
    </row>
    <row r="46" spans="1:16" ht="12.75">
      <c r="A46" s="134" t="s">
        <v>62</v>
      </c>
      <c r="B46" s="139">
        <f t="shared" si="2"/>
        <v>9</v>
      </c>
      <c r="C46" s="211"/>
      <c r="D46" s="212"/>
      <c r="E46" s="213"/>
      <c r="F46" s="214"/>
      <c r="G46" s="211"/>
      <c r="H46" s="212"/>
      <c r="I46" s="213"/>
      <c r="J46" s="214"/>
      <c r="K46" s="211"/>
      <c r="L46" s="212">
        <v>9</v>
      </c>
      <c r="M46" s="213"/>
      <c r="N46" s="214"/>
      <c r="O46" s="151" t="s">
        <v>49</v>
      </c>
      <c r="P46" s="122"/>
    </row>
    <row r="47" spans="1:16" ht="12.75">
      <c r="A47" s="134" t="s">
        <v>68</v>
      </c>
      <c r="B47" s="139">
        <f t="shared" si="2"/>
        <v>18</v>
      </c>
      <c r="C47" s="211"/>
      <c r="D47" s="212"/>
      <c r="E47" s="213"/>
      <c r="F47" s="214"/>
      <c r="G47" s="211"/>
      <c r="H47" s="212"/>
      <c r="I47" s="213"/>
      <c r="J47" s="214"/>
      <c r="K47" s="211">
        <v>12</v>
      </c>
      <c r="L47" s="212">
        <v>6</v>
      </c>
      <c r="M47" s="213"/>
      <c r="N47" s="214"/>
      <c r="O47" s="151" t="s">
        <v>49</v>
      </c>
      <c r="P47" s="122" t="s">
        <v>49</v>
      </c>
    </row>
    <row r="48" spans="1:16" ht="12.75">
      <c r="A48" s="135" t="s">
        <v>69</v>
      </c>
      <c r="B48" s="140">
        <f t="shared" si="2"/>
        <v>18</v>
      </c>
      <c r="C48" s="219"/>
      <c r="D48" s="212"/>
      <c r="E48" s="213"/>
      <c r="F48" s="214"/>
      <c r="G48" s="211"/>
      <c r="H48" s="212"/>
      <c r="I48" s="213"/>
      <c r="J48" s="214"/>
      <c r="K48" s="211">
        <v>9</v>
      </c>
      <c r="L48" s="212">
        <v>9</v>
      </c>
      <c r="M48" s="213"/>
      <c r="N48" s="214"/>
      <c r="O48" s="151" t="s">
        <v>49</v>
      </c>
      <c r="P48" s="122" t="s">
        <v>49</v>
      </c>
    </row>
    <row r="49" spans="1:16" ht="12.75">
      <c r="A49" s="134" t="s">
        <v>54</v>
      </c>
      <c r="B49" s="139">
        <f t="shared" si="2"/>
        <v>36</v>
      </c>
      <c r="C49" s="211"/>
      <c r="D49" s="212"/>
      <c r="E49" s="213"/>
      <c r="F49" s="214"/>
      <c r="G49" s="211"/>
      <c r="H49" s="212"/>
      <c r="I49" s="213"/>
      <c r="J49" s="214"/>
      <c r="K49" s="211">
        <v>12</v>
      </c>
      <c r="L49" s="212">
        <v>6</v>
      </c>
      <c r="M49" s="213">
        <v>12</v>
      </c>
      <c r="N49" s="214">
        <v>6</v>
      </c>
      <c r="O49" s="151" t="s">
        <v>55</v>
      </c>
      <c r="P49" s="122" t="s">
        <v>23</v>
      </c>
    </row>
    <row r="50" spans="1:16" ht="12.75">
      <c r="A50" s="135" t="s">
        <v>63</v>
      </c>
      <c r="B50" s="140">
        <f t="shared" si="2"/>
        <v>36</v>
      </c>
      <c r="C50" s="219"/>
      <c r="D50" s="212"/>
      <c r="E50" s="213"/>
      <c r="F50" s="214"/>
      <c r="G50" s="211"/>
      <c r="H50" s="212"/>
      <c r="I50" s="213"/>
      <c r="J50" s="214"/>
      <c r="K50" s="211">
        <v>12</v>
      </c>
      <c r="L50" s="212">
        <v>6</v>
      </c>
      <c r="M50" s="213">
        <v>12</v>
      </c>
      <c r="N50" s="214">
        <v>6</v>
      </c>
      <c r="O50" s="151" t="s">
        <v>55</v>
      </c>
      <c r="P50" s="122" t="s">
        <v>23</v>
      </c>
    </row>
    <row r="51" spans="1:16" ht="12.75">
      <c r="A51" s="134" t="s">
        <v>52</v>
      </c>
      <c r="B51" s="139">
        <f t="shared" si="2"/>
        <v>18</v>
      </c>
      <c r="C51" s="211"/>
      <c r="D51" s="212"/>
      <c r="E51" s="213"/>
      <c r="F51" s="214"/>
      <c r="G51" s="211"/>
      <c r="H51" s="212"/>
      <c r="I51" s="213"/>
      <c r="J51" s="214"/>
      <c r="K51" s="211"/>
      <c r="L51" s="212"/>
      <c r="M51" s="213">
        <v>12</v>
      </c>
      <c r="N51" s="214">
        <v>6</v>
      </c>
      <c r="O51" s="151" t="s">
        <v>23</v>
      </c>
      <c r="P51" s="122" t="s">
        <v>23</v>
      </c>
    </row>
    <row r="52" spans="1:16" ht="12.75">
      <c r="A52" s="134" t="s">
        <v>60</v>
      </c>
      <c r="B52" s="139">
        <f t="shared" si="2"/>
        <v>18</v>
      </c>
      <c r="C52" s="211"/>
      <c r="D52" s="212"/>
      <c r="E52" s="213"/>
      <c r="F52" s="214"/>
      <c r="G52" s="211"/>
      <c r="H52" s="212"/>
      <c r="I52" s="213"/>
      <c r="J52" s="214"/>
      <c r="K52" s="211"/>
      <c r="L52" s="212"/>
      <c r="M52" s="213">
        <v>9</v>
      </c>
      <c r="N52" s="214">
        <v>9</v>
      </c>
      <c r="O52" s="151" t="s">
        <v>23</v>
      </c>
      <c r="P52" s="122"/>
    </row>
    <row r="53" spans="1:16" ht="12.75">
      <c r="A53" s="134" t="s">
        <v>64</v>
      </c>
      <c r="B53" s="139">
        <f t="shared" si="2"/>
        <v>9</v>
      </c>
      <c r="C53" s="211"/>
      <c r="D53" s="212"/>
      <c r="E53" s="213"/>
      <c r="F53" s="214"/>
      <c r="G53" s="211"/>
      <c r="H53" s="212"/>
      <c r="I53" s="213"/>
      <c r="J53" s="214"/>
      <c r="K53" s="211"/>
      <c r="L53" s="212"/>
      <c r="M53" s="213"/>
      <c r="N53" s="214">
        <v>9</v>
      </c>
      <c r="O53" s="151" t="s">
        <v>23</v>
      </c>
      <c r="P53" s="122"/>
    </row>
    <row r="54" spans="1:16" ht="12.75">
      <c r="A54" s="134" t="s">
        <v>65</v>
      </c>
      <c r="B54" s="139">
        <f t="shared" si="2"/>
        <v>18</v>
      </c>
      <c r="C54" s="211"/>
      <c r="D54" s="212"/>
      <c r="E54" s="213"/>
      <c r="F54" s="214"/>
      <c r="G54" s="211"/>
      <c r="H54" s="212"/>
      <c r="I54" s="213"/>
      <c r="J54" s="214"/>
      <c r="K54" s="211"/>
      <c r="L54" s="212"/>
      <c r="M54" s="213">
        <v>18</v>
      </c>
      <c r="N54" s="214"/>
      <c r="O54" s="151" t="s">
        <v>23</v>
      </c>
      <c r="P54" s="122" t="s">
        <v>23</v>
      </c>
    </row>
    <row r="55" spans="1:16" ht="12.75">
      <c r="A55" s="134" t="s">
        <v>67</v>
      </c>
      <c r="B55" s="139">
        <f t="shared" si="2"/>
        <v>18</v>
      </c>
      <c r="C55" s="211"/>
      <c r="D55" s="212"/>
      <c r="E55" s="213"/>
      <c r="F55" s="214"/>
      <c r="G55" s="211"/>
      <c r="H55" s="212"/>
      <c r="I55" s="213"/>
      <c r="J55" s="214"/>
      <c r="K55" s="211"/>
      <c r="L55" s="212"/>
      <c r="M55" s="213">
        <v>18</v>
      </c>
      <c r="N55" s="214"/>
      <c r="O55" s="151"/>
      <c r="P55" s="122" t="s">
        <v>23</v>
      </c>
    </row>
    <row r="56" spans="1:16" ht="12.75">
      <c r="A56" s="134" t="s">
        <v>53</v>
      </c>
      <c r="B56" s="139">
        <f>SUM(C56:N56)</f>
        <v>18</v>
      </c>
      <c r="C56" s="211"/>
      <c r="D56" s="212"/>
      <c r="E56" s="213"/>
      <c r="F56" s="214"/>
      <c r="G56" s="211"/>
      <c r="H56" s="212"/>
      <c r="I56" s="213"/>
      <c r="J56" s="214"/>
      <c r="K56" s="211"/>
      <c r="L56" s="212"/>
      <c r="M56" s="213">
        <v>18</v>
      </c>
      <c r="N56" s="214"/>
      <c r="O56" s="151"/>
      <c r="P56" s="122" t="s">
        <v>23</v>
      </c>
    </row>
    <row r="57" spans="1:16" ht="12.75">
      <c r="A57" s="157" t="s">
        <v>74</v>
      </c>
      <c r="B57" s="158"/>
      <c r="C57" s="220"/>
      <c r="D57" s="221"/>
      <c r="E57" s="222"/>
      <c r="F57" s="223"/>
      <c r="G57" s="220"/>
      <c r="H57" s="221"/>
      <c r="I57" s="222"/>
      <c r="J57" s="223"/>
      <c r="K57" s="220"/>
      <c r="L57" s="221"/>
      <c r="M57" s="222"/>
      <c r="N57" s="223"/>
      <c r="O57" s="159"/>
      <c r="P57" s="160"/>
    </row>
    <row r="58" spans="1:16" s="124" customFormat="1" ht="12.75">
      <c r="A58" s="154" t="s">
        <v>70</v>
      </c>
      <c r="B58" s="155">
        <v>108</v>
      </c>
      <c r="C58" s="224"/>
      <c r="D58" s="225"/>
      <c r="E58" s="226"/>
      <c r="F58" s="227"/>
      <c r="G58" s="224"/>
      <c r="H58" s="225"/>
      <c r="I58" s="226"/>
      <c r="J58" s="227"/>
      <c r="K58" s="224"/>
      <c r="L58" s="225"/>
      <c r="M58" s="226"/>
      <c r="N58" s="227"/>
      <c r="O58" s="156"/>
      <c r="P58" s="123"/>
    </row>
    <row r="59" spans="1:16" s="124" customFormat="1" ht="12.75">
      <c r="A59" s="134" t="s">
        <v>157</v>
      </c>
      <c r="B59" s="139">
        <f>SUM(C59:N59)</f>
        <v>18</v>
      </c>
      <c r="C59" s="211"/>
      <c r="D59" s="212"/>
      <c r="E59" s="213"/>
      <c r="F59" s="214"/>
      <c r="G59" s="211"/>
      <c r="H59" s="212"/>
      <c r="I59" s="213"/>
      <c r="J59" s="214"/>
      <c r="K59" s="211">
        <v>12</v>
      </c>
      <c r="L59" s="212">
        <v>6</v>
      </c>
      <c r="M59" s="213"/>
      <c r="N59" s="214"/>
      <c r="O59" s="151" t="s">
        <v>49</v>
      </c>
      <c r="P59" s="122" t="s">
        <v>49</v>
      </c>
    </row>
    <row r="60" spans="1:16" s="124" customFormat="1" ht="12.75">
      <c r="A60" s="134" t="s">
        <v>158</v>
      </c>
      <c r="B60" s="139">
        <v>18</v>
      </c>
      <c r="C60" s="211"/>
      <c r="D60" s="212"/>
      <c r="E60" s="213"/>
      <c r="F60" s="214"/>
      <c r="G60" s="211"/>
      <c r="H60" s="212"/>
      <c r="I60" s="213"/>
      <c r="J60" s="214"/>
      <c r="K60" s="211">
        <v>18</v>
      </c>
      <c r="L60" s="212"/>
      <c r="M60" s="213"/>
      <c r="N60" s="214"/>
      <c r="O60" s="151"/>
      <c r="P60" s="122" t="s">
        <v>49</v>
      </c>
    </row>
    <row r="61" spans="1:16" s="124" customFormat="1" ht="12.75">
      <c r="A61" s="134" t="s">
        <v>146</v>
      </c>
      <c r="B61" s="139">
        <v>18</v>
      </c>
      <c r="C61" s="211"/>
      <c r="D61" s="212"/>
      <c r="E61" s="213"/>
      <c r="F61" s="214"/>
      <c r="G61" s="211"/>
      <c r="H61" s="212"/>
      <c r="I61" s="213"/>
      <c r="J61" s="214"/>
      <c r="K61" s="211"/>
      <c r="L61" s="212"/>
      <c r="M61" s="213">
        <v>18</v>
      </c>
      <c r="N61" s="214"/>
      <c r="O61" s="151"/>
      <c r="P61" s="122" t="s">
        <v>23</v>
      </c>
    </row>
    <row r="62" spans="1:16" s="124" customFormat="1" ht="12.75">
      <c r="A62" s="134" t="s">
        <v>159</v>
      </c>
      <c r="B62" s="139">
        <v>54</v>
      </c>
      <c r="C62" s="211"/>
      <c r="D62" s="212"/>
      <c r="E62" s="213"/>
      <c r="F62" s="214"/>
      <c r="G62" s="211"/>
      <c r="H62" s="212"/>
      <c r="I62" s="213"/>
      <c r="J62" s="214">
        <v>18</v>
      </c>
      <c r="K62" s="211"/>
      <c r="L62" s="212">
        <v>18</v>
      </c>
      <c r="M62" s="213"/>
      <c r="N62" s="214">
        <v>18</v>
      </c>
      <c r="O62" s="151" t="s">
        <v>71</v>
      </c>
      <c r="P62" s="122"/>
    </row>
    <row r="63" spans="1:16" s="124" customFormat="1" ht="12.75">
      <c r="A63" s="154" t="s">
        <v>72</v>
      </c>
      <c r="B63" s="155">
        <v>108</v>
      </c>
      <c r="C63" s="228"/>
      <c r="D63" s="229"/>
      <c r="E63" s="230"/>
      <c r="F63" s="231"/>
      <c r="G63" s="228"/>
      <c r="H63" s="229"/>
      <c r="I63" s="230"/>
      <c r="J63" s="231"/>
      <c r="K63" s="228"/>
      <c r="L63" s="229"/>
      <c r="M63" s="230"/>
      <c r="N63" s="231"/>
      <c r="O63" s="156"/>
      <c r="P63" s="123"/>
    </row>
    <row r="64" spans="1:16" s="124" customFormat="1" ht="25.5">
      <c r="A64" s="136" t="s">
        <v>160</v>
      </c>
      <c r="B64" s="139">
        <f>SUM(C64:N64)</f>
        <v>24</v>
      </c>
      <c r="C64" s="232"/>
      <c r="D64" s="233"/>
      <c r="E64" s="234"/>
      <c r="F64" s="235"/>
      <c r="G64" s="232"/>
      <c r="H64" s="233"/>
      <c r="I64" s="234"/>
      <c r="J64" s="235"/>
      <c r="K64" s="232">
        <v>18</v>
      </c>
      <c r="L64" s="233">
        <v>6</v>
      </c>
      <c r="M64" s="234"/>
      <c r="N64" s="235"/>
      <c r="O64" s="151" t="s">
        <v>49</v>
      </c>
      <c r="P64" s="122" t="s">
        <v>49</v>
      </c>
    </row>
    <row r="65" spans="1:16" s="124" customFormat="1" ht="12.75">
      <c r="A65" s="134" t="s">
        <v>152</v>
      </c>
      <c r="B65" s="139">
        <f>SUM(C65:N65)</f>
        <v>12</v>
      </c>
      <c r="C65" s="232"/>
      <c r="D65" s="233"/>
      <c r="E65" s="234"/>
      <c r="F65" s="235"/>
      <c r="G65" s="232"/>
      <c r="H65" s="233"/>
      <c r="I65" s="234"/>
      <c r="J65" s="235"/>
      <c r="K65" s="232">
        <v>12</v>
      </c>
      <c r="L65" s="233"/>
      <c r="M65" s="234"/>
      <c r="N65" s="235"/>
      <c r="O65" s="151"/>
      <c r="P65" s="122" t="s">
        <v>49</v>
      </c>
    </row>
    <row r="66" spans="1:16" s="124" customFormat="1" ht="12.75">
      <c r="A66" s="134" t="s">
        <v>153</v>
      </c>
      <c r="B66" s="139">
        <f>SUM(C66:N66)</f>
        <v>18</v>
      </c>
      <c r="C66" s="232"/>
      <c r="D66" s="233"/>
      <c r="E66" s="234"/>
      <c r="F66" s="235"/>
      <c r="G66" s="232"/>
      <c r="H66" s="233"/>
      <c r="I66" s="234"/>
      <c r="J66" s="235"/>
      <c r="K66" s="232"/>
      <c r="L66" s="233"/>
      <c r="M66" s="234">
        <v>18</v>
      </c>
      <c r="N66" s="235"/>
      <c r="O66" s="151"/>
      <c r="P66" s="122" t="s">
        <v>23</v>
      </c>
    </row>
    <row r="67" spans="1:16" s="124" customFormat="1" ht="13.5" thickBot="1">
      <c r="A67" s="152" t="s">
        <v>159</v>
      </c>
      <c r="B67" s="153">
        <f>SUM(C67:N67)</f>
        <v>54</v>
      </c>
      <c r="C67" s="236"/>
      <c r="D67" s="237"/>
      <c r="E67" s="236"/>
      <c r="F67" s="238"/>
      <c r="G67" s="236"/>
      <c r="H67" s="237"/>
      <c r="I67" s="239"/>
      <c r="J67" s="237">
        <v>18</v>
      </c>
      <c r="K67" s="236"/>
      <c r="L67" s="237">
        <v>18</v>
      </c>
      <c r="M67" s="236"/>
      <c r="N67" s="238">
        <v>18</v>
      </c>
      <c r="O67" s="150" t="s">
        <v>71</v>
      </c>
      <c r="P67" s="121"/>
    </row>
    <row r="68" spans="1:16" s="124" customFormat="1" ht="13.5" thickBot="1">
      <c r="A68" s="195" t="s">
        <v>140</v>
      </c>
      <c r="B68" s="196">
        <v>1353</v>
      </c>
      <c r="C68" s="240">
        <v>102</v>
      </c>
      <c r="D68" s="241">
        <v>117</v>
      </c>
      <c r="E68" s="240">
        <v>126</v>
      </c>
      <c r="F68" s="241">
        <v>108</v>
      </c>
      <c r="G68" s="240">
        <v>126</v>
      </c>
      <c r="H68" s="241">
        <v>108</v>
      </c>
      <c r="I68" s="240">
        <v>108</v>
      </c>
      <c r="J68" s="241">
        <v>117</v>
      </c>
      <c r="K68" s="240">
        <v>93</v>
      </c>
      <c r="L68" s="241">
        <v>123</v>
      </c>
      <c r="M68" s="240">
        <v>117</v>
      </c>
      <c r="N68" s="241">
        <v>108</v>
      </c>
      <c r="O68" s="197" t="s">
        <v>123</v>
      </c>
      <c r="P68" s="198" t="s">
        <v>123</v>
      </c>
    </row>
    <row r="69" s="124" customFormat="1" ht="12.75"/>
    <row r="70" s="124" customFormat="1" ht="12.75">
      <c r="A70" s="116" t="s">
        <v>0</v>
      </c>
    </row>
    <row r="71" ht="12.75">
      <c r="A71" s="116" t="s">
        <v>1</v>
      </c>
    </row>
    <row r="72" ht="12.75">
      <c r="A72" s="116"/>
    </row>
    <row r="73" ht="12.75">
      <c r="A73" s="116"/>
    </row>
    <row r="74" ht="12.75">
      <c r="A74" s="116" t="s">
        <v>2</v>
      </c>
    </row>
    <row r="75" ht="12.75">
      <c r="A75" s="116" t="s">
        <v>3</v>
      </c>
    </row>
  </sheetData>
  <sheetProtection/>
  <printOptions/>
  <pageMargins left="0.75" right="0.75" top="1" bottom="1" header="0.5" footer="0.5"/>
  <pageSetup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WSAiB</dc:creator>
  <cp:keywords/>
  <dc:description/>
  <cp:lastModifiedBy>DZIEKANAT</cp:lastModifiedBy>
  <cp:lastPrinted>2009-01-28T07:31:33Z</cp:lastPrinted>
  <dcterms:created xsi:type="dcterms:W3CDTF">2008-01-19T12:20:40Z</dcterms:created>
  <dcterms:modified xsi:type="dcterms:W3CDTF">2009-09-23T06:56:23Z</dcterms:modified>
  <cp:category/>
  <cp:version/>
  <cp:contentType/>
  <cp:contentStatus/>
</cp:coreProperties>
</file>